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RD" sheetId="1" r:id="rId4"/>
    <sheet state="visible" name="First Semester Supplementary Re" sheetId="2" r:id="rId5"/>
    <sheet state="visible" name="Sheet3" sheetId="3" r:id="rId6"/>
    <sheet state="visible" name="ATTACHMENT 1 PROJECTED VS ACTUA" sheetId="4" r:id="rId7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4">
      <text>
        <t xml:space="preserve">======
ID#AAAALDRIgRE
Student Activities - Loyola Schools    (2021-01-06 03:31:50)
Indicate your official org name and DCB Account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4">
      <text>
        <t xml:space="preserve">======
ID#AAAALDRIgRE
Student Activities - Loyola Schools    (2021-01-06 03:31:50)
Indicate your official org name and DCB Account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4">
      <text>
        <t xml:space="preserve">======
ID#AAAALDRIgRE
Student Activities - Loyola Schools    (2021-01-06 03:31:50)
Indicate your official org name and DCB Account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6">
      <text>
        <t xml:space="preserve">======
ID#AAAALDRIgRQ
Student Activities - Loyola Schools    (2021-01-06 03:36:01)
Indicate your official org name and DCB Account</t>
      </text>
    </comment>
    <comment authorId="0" ref="B12">
      <text>
        <t xml:space="preserve">======
ID#AAAAD9VZkxU
Tina    (2019-11-21 10:42:16)
Input Activity Names</t>
      </text>
    </comment>
  </commentList>
</comments>
</file>

<file path=xl/sharedStrings.xml><?xml version="1.0" encoding="utf-8"?>
<sst xmlns="http://schemas.openxmlformats.org/spreadsheetml/2006/main" count="297" uniqueCount="116">
  <si>
    <t>ATENEO DE MANILA UNIVERSITY</t>
  </si>
  <si>
    <t>LOYOLA SCHOOLS OFFICE OF STUDENT ACTIVITIES</t>
  </si>
  <si>
    <t>Sanggunian ng mga Mag-Aaral</t>
  </si>
  <si>
    <t>115-078- 004</t>
  </si>
  <si>
    <t>STATEMENT OF RECEIPTS  AND DISBURSEMENTS</t>
  </si>
  <si>
    <t>FOR 1st SEMESTER  SY 2020-2021</t>
  </si>
  <si>
    <t>as of  December 31, 2020</t>
  </si>
  <si>
    <t>DCB beginning balance as of  May 31, 2020</t>
  </si>
  <si>
    <r>
      <rPr>
        <rFont val="Arial"/>
        <b/>
        <color theme="1"/>
        <sz val="9.0"/>
      </rPr>
      <t>Subsidy from ADMU</t>
    </r>
    <r>
      <rPr>
        <rFont val="Arial"/>
        <b/>
        <color rgb="FFFF0000"/>
        <sz val="9.0"/>
      </rPr>
      <t xml:space="preserve"> </t>
    </r>
  </si>
  <si>
    <t>Collections</t>
  </si>
  <si>
    <t xml:space="preserve"> Disbursements</t>
  </si>
  <si>
    <t>Net Income</t>
  </si>
  <si>
    <t xml:space="preserve">OSA  Budget Allocation </t>
  </si>
  <si>
    <t>Returned Revolving Org Fund</t>
  </si>
  <si>
    <t>Aegis Webiste</t>
  </si>
  <si>
    <t>Alec S. Wang</t>
  </si>
  <si>
    <t>Sanggu Gazette Website</t>
  </si>
  <si>
    <t>One Big Pride &amp; SOSS Week</t>
  </si>
  <si>
    <t>ParkUp Passion Project</t>
  </si>
  <si>
    <t>One Big Pride Video Editor</t>
  </si>
  <si>
    <t>Payroll Reclass</t>
  </si>
  <si>
    <t>Developer Student Clubs Loyola - RCBC Sponsorship</t>
  </si>
  <si>
    <t>Ateneo Ultimate Discolympics</t>
  </si>
  <si>
    <t>ASLA Subsidy</t>
  </si>
  <si>
    <t>MHAW</t>
  </si>
  <si>
    <t>GABAY Subsidy</t>
  </si>
  <si>
    <t>Movie Screening: Die Beautiful</t>
  </si>
  <si>
    <t>Sanggu Remaining Budget</t>
  </si>
  <si>
    <t>Meals: Gabay Scholar's GOT</t>
  </si>
  <si>
    <t>One Big Pride Host &amp; Performers</t>
  </si>
  <si>
    <t>AGCC</t>
  </si>
  <si>
    <t>Developer Student Clubs</t>
  </si>
  <si>
    <t>Sanggu Website 19-20</t>
  </si>
  <si>
    <t>Sanggu Subsidy to AMA</t>
  </si>
  <si>
    <t>Sanggu Subsidy to ACTM</t>
  </si>
  <si>
    <t>Sanggu Theatre Subsidy</t>
  </si>
  <si>
    <t>SOM Handog Pasasalamat</t>
  </si>
  <si>
    <t>AMPC (food)</t>
  </si>
  <si>
    <t>Total Subsidy from ADMU  (b)</t>
  </si>
  <si>
    <r>
      <rPr>
        <rFont val="Arial"/>
        <b/>
        <color theme="1"/>
        <sz val="9.0"/>
      </rPr>
      <t xml:space="preserve">Total for Org Activities </t>
    </r>
    <r>
      <rPr>
        <rFont val="Arial"/>
        <b/>
        <color rgb="FF3366FF"/>
        <sz val="9.0"/>
      </rPr>
      <t xml:space="preserve">  ( c)</t>
    </r>
  </si>
  <si>
    <t>Fund Ending Balance, as of  December 31, 2020  per ledger (d)</t>
  </si>
  <si>
    <r>
      <rPr>
        <rFont val="Arial"/>
        <b/>
        <i/>
        <color theme="1"/>
        <sz val="9.0"/>
      </rPr>
      <t xml:space="preserve">Unposted Transactions (Transactions submitted on or before </t>
    </r>
    <r>
      <rPr>
        <rFont val="Arial"/>
        <b val="0"/>
        <i val="0"/>
        <color rgb="FF4A86E8"/>
        <sz val="9.0"/>
      </rPr>
      <t xml:space="preserve">December 31, 2020 </t>
    </r>
    <r>
      <rPr>
        <rFont val="Arial"/>
        <b val="0"/>
        <i val="0"/>
        <color rgb="FF0000FF"/>
        <sz val="9.0"/>
      </rPr>
      <t xml:space="preserve"> </t>
    </r>
    <r>
      <rPr>
        <rFont val="Arial"/>
        <b/>
        <i/>
        <color theme="1"/>
        <sz val="9.0"/>
      </rPr>
      <t>not yet reflected on ledger)</t>
    </r>
  </si>
  <si>
    <t>I . Deposits :</t>
  </si>
  <si>
    <t>II. Disbursements : (Direct payments to suppliers/ Reimbursements thru check and PCVs)</t>
  </si>
  <si>
    <t>Total Unposted Transactions (e )</t>
  </si>
  <si>
    <t>Fund Ending Balance  as of  December 31, 2020  after unposted transactions (f =d-e)</t>
  </si>
  <si>
    <t>Prepared by:</t>
  </si>
  <si>
    <t>Verified by:</t>
  </si>
  <si>
    <t>Noted by:</t>
  </si>
  <si>
    <t>Valry Janne H. Lim</t>
  </si>
  <si>
    <t>Jamesun W. Bejarin</t>
  </si>
  <si>
    <t>Name &amp; Signature</t>
  </si>
  <si>
    <t>Nathaniel Paul T. Reyes</t>
  </si>
  <si>
    <t>Ralph Jacinto A. Quiblat</t>
  </si>
  <si>
    <t>Finance Officer</t>
  </si>
  <si>
    <t>President</t>
  </si>
  <si>
    <t>Moderator</t>
  </si>
  <si>
    <t>Director</t>
  </si>
  <si>
    <t>09399207411</t>
  </si>
  <si>
    <t>LS OSA</t>
  </si>
  <si>
    <t>Attachments:</t>
  </si>
  <si>
    <t>Attachment 1 (Comparison of Projections vs Actuals)</t>
  </si>
  <si>
    <t>DCB ledger</t>
  </si>
  <si>
    <r>
      <rPr>
        <rFont val="Arial"/>
        <b/>
        <color theme="1"/>
        <sz val="9.0"/>
      </rPr>
      <t>Subsidy from ADMU</t>
    </r>
    <r>
      <rPr>
        <rFont val="Arial"/>
        <b/>
        <color rgb="FFFF0000"/>
        <sz val="9.0"/>
      </rPr>
      <t xml:space="preserve"> </t>
    </r>
  </si>
  <si>
    <t>Sanggunian Proejct Grant</t>
  </si>
  <si>
    <t>COA Project  Grant</t>
  </si>
  <si>
    <t>OSA  Project Grant</t>
  </si>
  <si>
    <t>RCBC Sponsorship for Developer Student Clubs Loyola</t>
  </si>
  <si>
    <t>ORG ACTIVITIES: (Indicate activity name)</t>
  </si>
  <si>
    <r>
      <rPr>
        <rFont val="Arial"/>
        <b/>
        <color theme="1"/>
        <sz val="9.0"/>
      </rPr>
      <t xml:space="preserve">Total for Org Activities </t>
    </r>
    <r>
      <rPr>
        <rFont val="Arial"/>
        <b/>
        <color rgb="FF3366FF"/>
        <sz val="9.0"/>
      </rPr>
      <t xml:space="preserve">  ( c)</t>
    </r>
  </si>
  <si>
    <r>
      <rPr>
        <rFont val="Arial"/>
        <b/>
        <i/>
        <color theme="1"/>
        <sz val="9.0"/>
      </rPr>
      <t xml:space="preserve">Unposted Transactions (Transactions submitted on or before </t>
    </r>
    <r>
      <rPr>
        <rFont val="Arial"/>
        <b val="0"/>
        <i val="0"/>
        <color rgb="FF4A86E8"/>
        <sz val="9.0"/>
      </rPr>
      <t xml:space="preserve">December 31, 2020 </t>
    </r>
    <r>
      <rPr>
        <rFont val="Arial"/>
        <b val="0"/>
        <i val="0"/>
        <color rgb="FF0000FF"/>
        <sz val="9.0"/>
      </rPr>
      <t xml:space="preserve"> </t>
    </r>
    <r>
      <rPr>
        <rFont val="Arial"/>
        <b/>
        <i/>
        <color theme="1"/>
        <sz val="9.0"/>
      </rPr>
      <t>not yet reflected on ledger)</t>
    </r>
  </si>
  <si>
    <t>STATUS</t>
  </si>
  <si>
    <t>JGSOM - AISEC National Youth Leaders' Initiative</t>
  </si>
  <si>
    <t>Submitted to OSA last Jan 14, 2021. BT to: AISEC</t>
  </si>
  <si>
    <t>DBM - Scholar's Support Group</t>
  </si>
  <si>
    <t>Submitted to OSA last Jan 14, 2021. Payee name: Dynniel Morales</t>
  </si>
  <si>
    <t>DBM - Ateneo Volleyball Club Volleyball purchase</t>
  </si>
  <si>
    <t>SOSE - SAS Transfer to SOSE Dean</t>
  </si>
  <si>
    <t>Needs approval of VPLS. BT to: SOSE Dean</t>
  </si>
  <si>
    <t>SOSE - AGCC Tokens</t>
  </si>
  <si>
    <t>Collating with other revolving fund payments. Payee : Geri Gonzales/Valry Lim</t>
  </si>
  <si>
    <t xml:space="preserve">JGSOM - SAS </t>
  </si>
  <si>
    <t>Acquiring required documents from individuals involved</t>
  </si>
  <si>
    <t>CMH - Pangga Kasangga Donation</t>
  </si>
  <si>
    <t>CMH - Mirror Perspectives</t>
  </si>
  <si>
    <t>Collating with other revolving fund payments. Payee : Carlos Cancio/Valry Lim</t>
  </si>
  <si>
    <t>DOC - Font Licensing</t>
  </si>
  <si>
    <t>DOC - Pangga Kasangga Jingle</t>
  </si>
  <si>
    <t>DOC - Webfont License</t>
  </si>
  <si>
    <t>DOC - Shortlink Domain + Service</t>
  </si>
  <si>
    <t>CGE - State of the Community in Ateneo</t>
  </si>
  <si>
    <t>CGE - Capacity Building: Gender Equality Case Handling</t>
  </si>
  <si>
    <t>CASMV - Webinar Series</t>
  </si>
  <si>
    <t>OVP - Members of the Semester</t>
  </si>
  <si>
    <t>OVP - SSPS Incentives</t>
  </si>
  <si>
    <t>DBM - Ateneo Ultimate</t>
  </si>
  <si>
    <t>Total Expenses (Actual and Expected)</t>
  </si>
  <si>
    <t>Total Expenses (Actual)</t>
  </si>
  <si>
    <r>
      <rPr>
        <rFont val="Arial"/>
        <b/>
        <color theme="1"/>
        <sz val="9.0"/>
      </rPr>
      <t>Subsidy from ADMU</t>
    </r>
    <r>
      <rPr>
        <rFont val="Arial"/>
        <b/>
        <color rgb="FFFF0000"/>
        <sz val="9.0"/>
      </rPr>
      <t xml:space="preserve"> </t>
    </r>
  </si>
  <si>
    <r>
      <rPr>
        <rFont val="Arial"/>
        <b/>
        <color theme="1"/>
        <sz val="9.0"/>
      </rPr>
      <t xml:space="preserve">Total for Org Activities </t>
    </r>
    <r>
      <rPr>
        <rFont val="Arial"/>
        <b/>
        <color rgb="FF3366FF"/>
        <sz val="9.0"/>
      </rPr>
      <t xml:space="preserve">  ( c)</t>
    </r>
  </si>
  <si>
    <r>
      <rPr>
        <rFont val="Arial"/>
        <b/>
        <i/>
        <color theme="1"/>
        <sz val="9.0"/>
      </rPr>
      <t xml:space="preserve">Unposted Transactions (Transactions submitted on or before </t>
    </r>
    <r>
      <rPr>
        <rFont val="Arial"/>
        <b val="0"/>
        <i val="0"/>
        <color rgb="FF4A86E8"/>
        <sz val="9.0"/>
      </rPr>
      <t xml:space="preserve">December 31, 2020 </t>
    </r>
    <r>
      <rPr>
        <rFont val="Arial"/>
        <b val="0"/>
        <i val="0"/>
        <color rgb="FF0000FF"/>
        <sz val="9.0"/>
      </rPr>
      <t xml:space="preserve"> </t>
    </r>
    <r>
      <rPr>
        <rFont val="Arial"/>
        <b/>
        <i/>
        <color theme="1"/>
        <sz val="9.0"/>
      </rPr>
      <t>not yet reflected on ledger)</t>
    </r>
  </si>
  <si>
    <t>ATTACHMENT 1: COMPARISON OF PROJECTIONS and ACTUAL AMOUNTS OF REVENUE  and EXPENSES</t>
  </si>
  <si>
    <t>For First Semester, SY 2020-2021</t>
  </si>
  <si>
    <t>Activity Name</t>
  </si>
  <si>
    <t>REVENUE, SPONSORSHIPS, DONATIONS</t>
  </si>
  <si>
    <t>EXPENSES</t>
  </si>
  <si>
    <t>INCOME</t>
  </si>
  <si>
    <r>
      <rPr>
        <rFont val="Arial"/>
        <b/>
        <color theme="1"/>
        <sz val="10.0"/>
      </rPr>
      <t xml:space="preserve">Projected                 </t>
    </r>
    <r>
      <rPr>
        <rFont val="Arial"/>
        <b/>
        <color theme="4"/>
        <sz val="10.0"/>
      </rPr>
      <t xml:space="preserve"> (Refer to your Budget Proposal)</t>
    </r>
  </si>
  <si>
    <t>Actual</t>
  </si>
  <si>
    <t>Difference (Favorable)/ Unfavorable</t>
  </si>
  <si>
    <t>Projected                  (Refer to your Budget Proposal)</t>
  </si>
  <si>
    <t>Variance Favorable/ (Unfavorable)</t>
  </si>
  <si>
    <t>Variance (Favorable)/ Unfavorable</t>
  </si>
  <si>
    <t>One Big Pride</t>
  </si>
  <si>
    <t>Sanggu Approved Budget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</si>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</sst>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22">
    <font>
      <sz val="10.0"/>
      <color rgb="FF000000"/>
      <name val="Arial"/>
    </font>
    <font>
      <b/>
      <sz val="9.0"/>
      <color theme="1"/>
      <name val="Arial"/>
    </font>
    <font/>
    <font>
      <sz val="9.0"/>
      <color theme="1"/>
      <name val="Arial"/>
    </font>
    <font>
      <b/>
      <i/>
      <sz val="9.0"/>
      <color theme="1"/>
      <name val="Arial"/>
    </font>
    <font>
      <i/>
      <sz val="9.0"/>
      <color theme="1"/>
      <name val="Arial"/>
    </font>
    <font>
      <sz val="9.0"/>
      <color rgb="FFFF0000"/>
      <name val="Arial"/>
    </font>
    <font>
      <b/>
      <sz val="10.0"/>
      <color theme="1"/>
      <name val="Arial"/>
    </font>
    <font>
      <color theme="1"/>
      <name val="Calibri"/>
    </font>
    <font>
      <b/>
      <sz val="9.0"/>
      <color rgb="FFFF0000"/>
      <name val="Arial"/>
    </font>
    <font>
      <b/>
      <i/>
      <sz val="10.0"/>
      <color rgb="FF0000FF"/>
      <name val="Arial"/>
    </font>
    <font>
      <sz val="10.0"/>
      <color theme="1"/>
      <name val="Arial"/>
    </font>
    <font>
      <i/>
      <sz val="10.0"/>
      <color theme="1"/>
      <name val="Arial"/>
    </font>
    <font>
      <b/>
      <sz val="11.0"/>
      <color theme="1"/>
      <name val="Arial"/>
    </font>
    <font>
      <sz val="11.0"/>
      <color theme="1"/>
      <name val="Arial"/>
    </font>
    <font>
      <b/>
      <sz val="12.0"/>
      <color theme="1"/>
      <name val="Arial"/>
    </font>
    <font>
      <b/>
      <sz val="12.0"/>
      <color rgb="FF0000FF"/>
      <name val="Arial"/>
    </font>
    <font>
      <b/>
      <i/>
      <sz val="10.0"/>
      <color rgb="FF0070C0"/>
      <name val="Arial"/>
    </font>
    <font>
      <i/>
      <sz val="10.0"/>
      <color rgb="FF0070C0"/>
      <name val="Arial"/>
    </font>
    <font>
      <i/>
      <sz val="9.0"/>
      <color rgb="FF0070C0"/>
      <name val="Arial"/>
    </font>
    <font>
      <b/>
      <i/>
      <sz val="9.0"/>
      <color rgb="FF0070C0"/>
      <name val="Arial"/>
    </font>
    <font>
      <b/>
      <i/>
      <sz val="12.0"/>
      <color rgb="FF0070C0"/>
      <name val="Arial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</fills>
  <borders count="31">
    <border/>
    <border>
      <left/>
      <top/>
      <bottom/>
    </border>
    <border>
      <top/>
      <bottom/>
    </border>
    <border>
      <left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right/>
      <top/>
      <bottom/>
    </border>
    <border>
      <right/>
      <top/>
    </border>
    <border>
      <right/>
      <bottom/>
    </border>
    <border>
      <left/>
      <right/>
      <bottom/>
    </border>
    <border>
      <left/>
      <top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right/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</border>
    <border>
      <right/>
      <top style="thin">
        <color rgb="FF000000"/>
      </top>
    </border>
    <border>
      <left/>
      <right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8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3" fontId="3" numFmtId="0" xfId="0" applyBorder="1" applyFill="1" applyFont="1"/>
    <xf borderId="3" fillId="2" fontId="1" numFmtId="0" xfId="0" applyAlignment="1" applyBorder="1" applyFont="1">
      <alignment horizontal="center"/>
    </xf>
    <xf borderId="3" fillId="2" fontId="3" numFmtId="164" xfId="0" applyAlignment="1" applyBorder="1" applyFont="1" applyNumberFormat="1">
      <alignment horizontal="right"/>
    </xf>
    <xf borderId="3" fillId="2" fontId="3" numFmtId="0" xfId="0" applyBorder="1" applyFont="1"/>
    <xf borderId="1" fillId="2" fontId="1" numFmtId="0" xfId="0" applyAlignment="1" applyBorder="1" applyFont="1">
      <alignment horizontal="center" readingOrder="0"/>
    </xf>
    <xf borderId="1" fillId="2" fontId="4" numFmtId="0" xfId="0" applyAlignment="1" applyBorder="1" applyFont="1">
      <alignment horizontal="center"/>
    </xf>
    <xf borderId="3" fillId="2" fontId="4" numFmtId="0" xfId="0" applyAlignment="1" applyBorder="1" applyFont="1">
      <alignment horizontal="center"/>
    </xf>
    <xf borderId="3" fillId="2" fontId="5" numFmtId="164" xfId="0" applyAlignment="1" applyBorder="1" applyFont="1" applyNumberFormat="1">
      <alignment horizontal="right"/>
    </xf>
    <xf borderId="3" fillId="2" fontId="6" numFmtId="164" xfId="0" applyAlignment="1" applyBorder="1" applyFont="1" applyNumberFormat="1">
      <alignment horizontal="right" vertical="center"/>
    </xf>
    <xf borderId="4" fillId="2" fontId="1" numFmtId="0" xfId="0" applyBorder="1" applyFont="1"/>
    <xf borderId="4" fillId="2" fontId="1" numFmtId="164" xfId="0" applyAlignment="1" applyBorder="1" applyFont="1" applyNumberFormat="1">
      <alignment horizontal="right"/>
    </xf>
    <xf borderId="4" fillId="3" fontId="1" numFmtId="0" xfId="0" applyBorder="1" applyFont="1"/>
    <xf borderId="4" fillId="2" fontId="1" numFmtId="164" xfId="0" applyAlignment="1" applyBorder="1" applyFont="1" applyNumberFormat="1">
      <alignment horizontal="right" readingOrder="0" vertical="center"/>
    </xf>
    <xf borderId="3" fillId="3" fontId="1" numFmtId="0" xfId="0" applyBorder="1" applyFont="1"/>
    <xf borderId="3" fillId="2" fontId="1" numFmtId="0" xfId="0" applyBorder="1" applyFont="1"/>
    <xf borderId="3" fillId="2" fontId="1" numFmtId="0" xfId="0" applyAlignment="1" applyBorder="1" applyFont="1">
      <alignment horizontal="center" shrinkToFit="0" vertical="center" wrapText="1"/>
    </xf>
    <xf borderId="3" fillId="2" fontId="3" numFmtId="0" xfId="0" applyAlignment="1" applyBorder="1" applyFont="1">
      <alignment horizontal="left"/>
    </xf>
    <xf borderId="3" fillId="2" fontId="3" numFmtId="4" xfId="0" applyAlignment="1" applyBorder="1" applyFont="1" applyNumberFormat="1">
      <alignment horizontal="right"/>
    </xf>
    <xf borderId="3" fillId="2" fontId="3" numFmtId="4" xfId="0" applyAlignment="1" applyBorder="1" applyFont="1" applyNumberFormat="1">
      <alignment horizontal="right" readingOrder="0" vertical="center"/>
    </xf>
    <xf borderId="3" fillId="2" fontId="3" numFmtId="4" xfId="0" applyAlignment="1" applyBorder="1" applyFont="1" applyNumberFormat="1">
      <alignment horizontal="right" vertical="center"/>
    </xf>
    <xf borderId="3" fillId="2" fontId="3" numFmtId="0" xfId="0" applyAlignment="1" applyBorder="1" applyFont="1">
      <alignment readingOrder="0"/>
    </xf>
    <xf borderId="3" fillId="2" fontId="3" numFmtId="164" xfId="0" applyAlignment="1" applyBorder="1" applyFont="1" applyNumberFormat="1">
      <alignment horizontal="right" readingOrder="0" vertical="center"/>
    </xf>
    <xf borderId="3" fillId="2" fontId="3" numFmtId="164" xfId="0" applyAlignment="1" applyBorder="1" applyFont="1" applyNumberFormat="1">
      <alignment horizontal="right" vertical="center"/>
    </xf>
    <xf borderId="3" fillId="3" fontId="3" numFmtId="164" xfId="0" applyBorder="1" applyFont="1" applyNumberFormat="1"/>
    <xf borderId="3" fillId="3" fontId="3" numFmtId="0" xfId="0" applyAlignment="1" applyBorder="1" applyFont="1">
      <alignment readingOrder="0"/>
    </xf>
    <xf borderId="3" fillId="3" fontId="3" numFmtId="164" xfId="0" applyAlignment="1" applyBorder="1" applyFont="1" applyNumberFormat="1">
      <alignment horizontal="right" readingOrder="0" vertical="center"/>
    </xf>
    <xf borderId="3" fillId="3" fontId="3" numFmtId="164" xfId="0" applyAlignment="1" applyBorder="1" applyFont="1" applyNumberFormat="1">
      <alignment horizontal="right" vertical="center"/>
    </xf>
    <xf borderId="3" fillId="0" fontId="3" numFmtId="164" xfId="0" applyAlignment="1" applyBorder="1" applyFont="1" applyNumberFormat="1">
      <alignment horizontal="right" readingOrder="0" vertical="center"/>
    </xf>
    <xf borderId="4" fillId="2" fontId="1" numFmtId="0" xfId="0" applyAlignment="1" applyBorder="1" applyFont="1">
      <alignment horizontal="left"/>
    </xf>
    <xf borderId="4" fillId="2" fontId="1" numFmtId="164" xfId="0" applyAlignment="1" applyBorder="1" applyFont="1" applyNumberFormat="1">
      <alignment horizontal="right" vertical="center"/>
    </xf>
    <xf borderId="3" fillId="2" fontId="1" numFmtId="0" xfId="0" applyAlignment="1" applyBorder="1" applyFont="1">
      <alignment shrinkToFit="0" vertical="center" wrapText="1"/>
    </xf>
    <xf borderId="3" fillId="3" fontId="1" numFmtId="164" xfId="0" applyBorder="1" applyFont="1" applyNumberFormat="1"/>
    <xf borderId="3" fillId="2" fontId="1" numFmtId="164" xfId="0" applyAlignment="1" applyBorder="1" applyFont="1" applyNumberFormat="1">
      <alignment horizontal="right"/>
    </xf>
    <xf borderId="4" fillId="2" fontId="3" numFmtId="164" xfId="0" applyAlignment="1" applyBorder="1" applyFont="1" applyNumberFormat="1">
      <alignment horizontal="right"/>
    </xf>
    <xf borderId="4" fillId="2" fontId="7" numFmtId="0" xfId="0" applyBorder="1" applyFont="1"/>
    <xf borderId="4" fillId="2" fontId="7" numFmtId="164" xfId="0" applyAlignment="1" applyBorder="1" applyFont="1" applyNumberFormat="1">
      <alignment horizontal="right"/>
    </xf>
    <xf borderId="4" fillId="3" fontId="7" numFmtId="0" xfId="0" applyBorder="1" applyFont="1"/>
    <xf borderId="4" fillId="2" fontId="7" numFmtId="164" xfId="0" applyAlignment="1" applyBorder="1" applyFont="1" applyNumberFormat="1">
      <alignment horizontal="right" vertical="center"/>
    </xf>
    <xf borderId="3" fillId="2" fontId="1" numFmtId="164" xfId="0" applyAlignment="1" applyBorder="1" applyFont="1" applyNumberFormat="1">
      <alignment horizontal="right" vertical="center"/>
    </xf>
    <xf borderId="3" fillId="2" fontId="4" numFmtId="0" xfId="0" applyBorder="1" applyFont="1"/>
    <xf borderId="3" fillId="2" fontId="5" numFmtId="0" xfId="0" applyAlignment="1" applyBorder="1" applyFont="1">
      <alignment horizontal="right"/>
    </xf>
    <xf borderId="3" fillId="2" fontId="5" numFmtId="164" xfId="0" applyAlignment="1" applyBorder="1" applyFont="1" applyNumberFormat="1">
      <alignment horizontal="right" vertical="center"/>
    </xf>
    <xf borderId="3" fillId="2" fontId="5" numFmtId="0" xfId="0" applyBorder="1" applyFont="1"/>
    <xf borderId="4" fillId="2" fontId="4" numFmtId="0" xfId="0" applyBorder="1" applyFont="1"/>
    <xf borderId="4" fillId="2" fontId="5" numFmtId="0" xfId="0" applyAlignment="1" applyBorder="1" applyFont="1">
      <alignment horizontal="right"/>
    </xf>
    <xf borderId="4" fillId="2" fontId="5" numFmtId="164" xfId="0" applyAlignment="1" applyBorder="1" applyFont="1" applyNumberFormat="1">
      <alignment horizontal="right"/>
    </xf>
    <xf borderId="5" fillId="2" fontId="5" numFmtId="0" xfId="0" applyAlignment="1" applyBorder="1" applyFont="1">
      <alignment horizontal="right"/>
    </xf>
    <xf borderId="6" fillId="2" fontId="4" numFmtId="0" xfId="0" applyBorder="1" applyFont="1"/>
    <xf borderId="6" fillId="2" fontId="5" numFmtId="0" xfId="0" applyAlignment="1" applyBorder="1" applyFont="1">
      <alignment horizontal="right"/>
    </xf>
    <xf borderId="6" fillId="3" fontId="1" numFmtId="0" xfId="0" applyBorder="1" applyFont="1"/>
    <xf borderId="6" fillId="2" fontId="1" numFmtId="0" xfId="0" applyBorder="1" applyFont="1"/>
    <xf borderId="6" fillId="2" fontId="4" numFmtId="164" xfId="0" applyAlignment="1" applyBorder="1" applyFont="1" applyNumberFormat="1">
      <alignment horizontal="right" vertical="center"/>
    </xf>
    <xf borderId="7" fillId="2" fontId="3" numFmtId="164" xfId="0" applyAlignment="1" applyBorder="1" applyFont="1" applyNumberFormat="1">
      <alignment horizontal="right"/>
    </xf>
    <xf borderId="1" fillId="2" fontId="3" numFmtId="0" xfId="0" applyBorder="1" applyFont="1"/>
    <xf borderId="8" fillId="2" fontId="3" numFmtId="164" xfId="0" applyAlignment="1" applyBorder="1" applyFont="1" applyNumberFormat="1">
      <alignment horizontal="left"/>
    </xf>
    <xf borderId="9" fillId="3" fontId="3" numFmtId="0" xfId="0" applyBorder="1" applyFont="1"/>
    <xf borderId="3" fillId="2" fontId="3" numFmtId="164" xfId="0" applyAlignment="1" applyBorder="1" applyFont="1" applyNumberFormat="1">
      <alignment horizontal="left"/>
    </xf>
    <xf borderId="8" fillId="0" fontId="8" numFmtId="0" xfId="0" applyBorder="1" applyFont="1"/>
    <xf borderId="10" fillId="2" fontId="3" numFmtId="164" xfId="0" applyAlignment="1" applyBorder="1" applyFont="1" applyNumberFormat="1">
      <alignment horizontal="left"/>
    </xf>
    <xf borderId="3" fillId="2" fontId="6" numFmtId="164" xfId="0" applyAlignment="1" applyBorder="1" applyFont="1" applyNumberFormat="1">
      <alignment horizontal="left" vertical="center"/>
    </xf>
    <xf borderId="11" fillId="0" fontId="2" numFmtId="0" xfId="0" applyBorder="1" applyFont="1"/>
    <xf borderId="1" fillId="2" fontId="6" numFmtId="0" xfId="0" applyAlignment="1" applyBorder="1" applyFont="1">
      <alignment readingOrder="0"/>
    </xf>
    <xf borderId="9" fillId="2" fontId="6" numFmtId="164" xfId="0" applyAlignment="1" applyBorder="1" applyFont="1" applyNumberFormat="1">
      <alignment horizontal="left" readingOrder="0"/>
    </xf>
    <xf borderId="3" fillId="2" fontId="6" numFmtId="164" xfId="0" applyAlignment="1" applyBorder="1" applyFont="1" applyNumberFormat="1">
      <alignment horizontal="left"/>
    </xf>
    <xf borderId="9" fillId="2" fontId="3" numFmtId="0" xfId="0" applyAlignment="1" applyBorder="1" applyFont="1">
      <alignment horizontal="left"/>
    </xf>
    <xf borderId="3" fillId="2" fontId="3" numFmtId="164" xfId="0" applyAlignment="1" applyBorder="1" applyFont="1" applyNumberFormat="1">
      <alignment horizontal="left" readingOrder="0"/>
    </xf>
    <xf borderId="1" fillId="2" fontId="1" numFmtId="0" xfId="0" applyBorder="1" applyFont="1"/>
    <xf borderId="9" fillId="2" fontId="1" numFmtId="164" xfId="0" applyAlignment="1" applyBorder="1" applyFont="1" applyNumberFormat="1">
      <alignment horizontal="left"/>
    </xf>
    <xf borderId="3" fillId="2" fontId="1" numFmtId="164" xfId="0" applyAlignment="1" applyBorder="1" applyFont="1" applyNumberFormat="1">
      <alignment horizontal="left"/>
    </xf>
    <xf borderId="3" fillId="2" fontId="1" numFmtId="0" xfId="0" applyAlignment="1" applyBorder="1" applyFont="1">
      <alignment horizontal="left"/>
    </xf>
    <xf quotePrefix="1" borderId="1" fillId="2" fontId="3" numFmtId="0" xfId="0" applyAlignment="1" applyBorder="1" applyFont="1">
      <alignment readingOrder="0"/>
    </xf>
    <xf borderId="9" fillId="2" fontId="3" numFmtId="0" xfId="0" applyAlignment="1" applyBorder="1" applyFont="1">
      <alignment horizontal="left" readingOrder="0"/>
    </xf>
    <xf borderId="3" fillId="2" fontId="9" numFmtId="0" xfId="0" applyBorder="1" applyFont="1"/>
    <xf borderId="12" fillId="2" fontId="9" numFmtId="164" xfId="0" applyAlignment="1" applyBorder="1" applyFont="1" applyNumberFormat="1">
      <alignment horizontal="right"/>
    </xf>
    <xf borderId="3" fillId="2" fontId="9" numFmtId="164" xfId="0" applyAlignment="1" applyBorder="1" applyFont="1" applyNumberFormat="1">
      <alignment horizontal="right"/>
    </xf>
    <xf borderId="3" fillId="2" fontId="9" numFmtId="0" xfId="0" applyAlignment="1" applyBorder="1" applyFont="1">
      <alignment horizontal="left"/>
    </xf>
    <xf borderId="4" fillId="4" fontId="1" numFmtId="0" xfId="0" applyBorder="1" applyFill="1" applyFont="1"/>
    <xf borderId="4" fillId="4" fontId="1" numFmtId="164" xfId="0" applyAlignment="1" applyBorder="1" applyFont="1" applyNumberFormat="1">
      <alignment horizontal="right"/>
    </xf>
    <xf borderId="4" fillId="4" fontId="1" numFmtId="164" xfId="0" applyAlignment="1" applyBorder="1" applyFont="1" applyNumberFormat="1">
      <alignment horizontal="right" readingOrder="0" vertical="center"/>
    </xf>
    <xf borderId="3" fillId="2" fontId="3" numFmtId="164" xfId="0" applyAlignment="1" applyBorder="1" applyFont="1" applyNumberFormat="1">
      <alignment horizontal="right" readingOrder="0"/>
    </xf>
    <xf borderId="3" fillId="2" fontId="3" numFmtId="0" xfId="0" applyAlignment="1" applyBorder="1" applyFont="1">
      <alignment horizontal="left" readingOrder="0"/>
    </xf>
    <xf borderId="3" fillId="4" fontId="3" numFmtId="0" xfId="0" applyAlignment="1" applyBorder="1" applyFont="1">
      <alignment readingOrder="0"/>
    </xf>
    <xf borderId="3" fillId="4" fontId="6" numFmtId="164" xfId="0" applyAlignment="1" applyBorder="1" applyFont="1" applyNumberFormat="1">
      <alignment horizontal="right" vertical="center"/>
    </xf>
    <xf borderId="3" fillId="4" fontId="3" numFmtId="164" xfId="0" applyAlignment="1" applyBorder="1" applyFont="1" applyNumberFormat="1">
      <alignment horizontal="right" readingOrder="0" vertical="center"/>
    </xf>
    <xf borderId="3" fillId="4" fontId="3" numFmtId="164" xfId="0" applyAlignment="1" applyBorder="1" applyFont="1" applyNumberFormat="1">
      <alignment horizontal="right"/>
    </xf>
    <xf borderId="3" fillId="0" fontId="3" numFmtId="0" xfId="0" applyAlignment="1" applyBorder="1" applyFont="1">
      <alignment readingOrder="0"/>
    </xf>
    <xf borderId="3" fillId="0" fontId="6" numFmtId="164" xfId="0" applyAlignment="1" applyBorder="1" applyFont="1" applyNumberFormat="1">
      <alignment horizontal="right" vertical="center"/>
    </xf>
    <xf borderId="3" fillId="0" fontId="3" numFmtId="164" xfId="0" applyAlignment="1" applyBorder="1" applyFont="1" applyNumberFormat="1">
      <alignment horizontal="right" vertical="center"/>
    </xf>
    <xf borderId="3" fillId="0" fontId="3" numFmtId="164" xfId="0" applyAlignment="1" applyBorder="1" applyFont="1" applyNumberFormat="1">
      <alignment horizontal="right"/>
    </xf>
    <xf borderId="7" fillId="3" fontId="1" numFmtId="0" xfId="0" applyBorder="1" applyFont="1"/>
    <xf borderId="7" fillId="2" fontId="5" numFmtId="0" xfId="0" applyBorder="1" applyFont="1"/>
    <xf borderId="7" fillId="2" fontId="5" numFmtId="0" xfId="0" applyAlignment="1" applyBorder="1" applyFont="1">
      <alignment horizontal="right"/>
    </xf>
    <xf borderId="7" fillId="2" fontId="1" numFmtId="0" xfId="0" applyBorder="1" applyFont="1"/>
    <xf borderId="13" fillId="2" fontId="5" numFmtId="164" xfId="0" applyAlignment="1" applyBorder="1" applyFont="1" applyNumberFormat="1">
      <alignment horizontal="right" vertical="center"/>
    </xf>
    <xf borderId="8" fillId="3" fontId="1" numFmtId="0" xfId="0" applyAlignment="1" applyBorder="1" applyFont="1">
      <alignment readingOrder="0"/>
    </xf>
    <xf borderId="9" fillId="3" fontId="1" numFmtId="0" xfId="0" applyBorder="1" applyFont="1"/>
    <xf borderId="14" fillId="2" fontId="3" numFmtId="0" xfId="0" applyAlignment="1" applyBorder="1" applyFont="1">
      <alignment readingOrder="0" shrinkToFit="0" vertical="center" wrapText="1"/>
    </xf>
    <xf borderId="14" fillId="2" fontId="6" numFmtId="164" xfId="0" applyAlignment="1" applyBorder="1" applyFont="1" applyNumberFormat="1">
      <alignment horizontal="right" shrinkToFit="0" vertical="center" wrapText="1"/>
    </xf>
    <xf borderId="14" fillId="2" fontId="3" numFmtId="164" xfId="0" applyAlignment="1" applyBorder="1" applyFont="1" applyNumberFormat="1">
      <alignment horizontal="right" readingOrder="0" shrinkToFit="0" vertical="center" wrapText="1"/>
    </xf>
    <xf borderId="14" fillId="3" fontId="3" numFmtId="164" xfId="0" applyAlignment="1" applyBorder="1" applyFont="1" applyNumberFormat="1">
      <alignment shrinkToFit="0" vertical="center" wrapText="1"/>
    </xf>
    <xf borderId="15" fillId="3" fontId="3" numFmtId="0" xfId="0" applyAlignment="1" applyBorder="1" applyFont="1">
      <alignment readingOrder="0" shrinkToFit="0" vertical="center" wrapText="1"/>
    </xf>
    <xf borderId="16" fillId="2" fontId="3" numFmtId="0" xfId="0" applyAlignment="1" applyBorder="1" applyFont="1">
      <alignment readingOrder="0" shrinkToFit="0" vertical="center" wrapText="1"/>
    </xf>
    <xf borderId="16" fillId="2" fontId="6" numFmtId="164" xfId="0" applyAlignment="1" applyBorder="1" applyFont="1" applyNumberFormat="1">
      <alignment horizontal="right" shrinkToFit="0" vertical="center" wrapText="1"/>
    </xf>
    <xf borderId="16" fillId="2" fontId="3" numFmtId="164" xfId="0" applyAlignment="1" applyBorder="1" applyFont="1" applyNumberFormat="1">
      <alignment horizontal="right" readingOrder="0" shrinkToFit="0" vertical="center" wrapText="1"/>
    </xf>
    <xf borderId="16" fillId="3" fontId="3" numFmtId="164" xfId="0" applyAlignment="1" applyBorder="1" applyFont="1" applyNumberFormat="1">
      <alignment shrinkToFit="0" vertical="center" wrapText="1"/>
    </xf>
    <xf borderId="17" fillId="3" fontId="3" numFmtId="0" xfId="0" applyAlignment="1" applyBorder="1" applyFont="1">
      <alignment readingOrder="0" shrinkToFit="0" vertical="center" wrapText="1"/>
    </xf>
    <xf borderId="18" fillId="2" fontId="3" numFmtId="0" xfId="0" applyAlignment="1" applyBorder="1" applyFont="1">
      <alignment readingOrder="0" shrinkToFit="0" vertical="center" wrapText="1"/>
    </xf>
    <xf borderId="18" fillId="2" fontId="6" numFmtId="164" xfId="0" applyAlignment="1" applyBorder="1" applyFont="1" applyNumberFormat="1">
      <alignment horizontal="right" shrinkToFit="0" vertical="center" wrapText="1"/>
    </xf>
    <xf borderId="18" fillId="2" fontId="3" numFmtId="164" xfId="0" applyAlignment="1" applyBorder="1" applyFont="1" applyNumberFormat="1">
      <alignment horizontal="right" readingOrder="0" shrinkToFit="0" vertical="center" wrapText="1"/>
    </xf>
    <xf borderId="18" fillId="3" fontId="3" numFmtId="164" xfId="0" applyAlignment="1" applyBorder="1" applyFont="1" applyNumberFormat="1">
      <alignment shrinkToFit="0" vertical="center" wrapText="1"/>
    </xf>
    <xf borderId="19" fillId="3" fontId="3" numFmtId="0" xfId="0" applyAlignment="1" applyBorder="1" applyFont="1">
      <alignment readingOrder="0" shrinkToFit="0" vertical="center" wrapText="1"/>
    </xf>
    <xf borderId="14" fillId="3" fontId="3" numFmtId="0" xfId="0" applyAlignment="1" applyBorder="1" applyFont="1">
      <alignment readingOrder="0" shrinkToFit="0" vertical="center" wrapText="1"/>
    </xf>
    <xf borderId="20" fillId="2" fontId="4" numFmtId="0" xfId="0" applyBorder="1" applyFont="1"/>
    <xf borderId="20" fillId="2" fontId="5" numFmtId="0" xfId="0" applyAlignment="1" applyBorder="1" applyFont="1">
      <alignment horizontal="right"/>
    </xf>
    <xf borderId="20" fillId="3" fontId="1" numFmtId="0" xfId="0" applyBorder="1" applyFont="1"/>
    <xf borderId="20" fillId="2" fontId="1" numFmtId="0" xfId="0" applyBorder="1" applyFont="1"/>
    <xf borderId="20" fillId="2" fontId="5" numFmtId="164" xfId="0" applyAlignment="1" applyBorder="1" applyFont="1" applyNumberFormat="1">
      <alignment horizontal="right"/>
    </xf>
    <xf borderId="12" fillId="3" fontId="1" numFmtId="0" xfId="0" applyBorder="1" applyFont="1"/>
    <xf borderId="1" fillId="2" fontId="1" numFmtId="0" xfId="0" applyAlignment="1" applyBorder="1" applyFont="1">
      <alignment readingOrder="0"/>
    </xf>
    <xf borderId="9" fillId="0" fontId="2" numFmtId="0" xfId="0" applyBorder="1" applyFont="1"/>
    <xf borderId="3" fillId="2" fontId="3" numFmtId="164" xfId="0" applyBorder="1" applyFont="1" applyNumberFormat="1"/>
    <xf borderId="3" fillId="2" fontId="1" numFmtId="0" xfId="0" applyAlignment="1" applyBorder="1" applyFont="1">
      <alignment readingOrder="0"/>
    </xf>
    <xf borderId="7" fillId="2" fontId="3" numFmtId="164" xfId="0" applyAlignment="1" applyBorder="1" applyFont="1" applyNumberFormat="1">
      <alignment horizontal="left"/>
    </xf>
    <xf borderId="12" fillId="0" fontId="2" numFmtId="0" xfId="0" applyBorder="1" applyFont="1"/>
    <xf borderId="3" fillId="2" fontId="6" numFmtId="0" xfId="0" applyAlignment="1" applyBorder="1" applyFont="1">
      <alignment readingOrder="0"/>
    </xf>
    <xf borderId="3" fillId="2" fontId="6" numFmtId="164" xfId="0" applyAlignment="1" applyBorder="1" applyFont="1" applyNumberFormat="1">
      <alignment horizontal="left" readingOrder="0"/>
    </xf>
    <xf quotePrefix="1" borderId="3" fillId="2" fontId="3" numFmtId="0" xfId="0" applyAlignment="1" applyBorder="1" applyFont="1">
      <alignment readingOrder="0"/>
    </xf>
    <xf borderId="3" fillId="2" fontId="3" numFmtId="0" xfId="0" applyAlignment="1" applyBorder="1" applyFont="1">
      <alignment horizontal="left" readingOrder="0"/>
    </xf>
    <xf borderId="4" fillId="0" fontId="1" numFmtId="0" xfId="0" applyBorder="1" applyFont="1"/>
    <xf borderId="4" fillId="0" fontId="1" numFmtId="164" xfId="0" applyAlignment="1" applyBorder="1" applyFont="1" applyNumberFormat="1">
      <alignment horizontal="right"/>
    </xf>
    <xf borderId="4" fillId="0" fontId="1" numFmtId="164" xfId="0" applyAlignment="1" applyBorder="1" applyFont="1" applyNumberFormat="1">
      <alignment horizontal="right" readingOrder="0" vertical="center"/>
    </xf>
    <xf borderId="3" fillId="5" fontId="3" numFmtId="0" xfId="0" applyBorder="1" applyFill="1" applyFont="1"/>
    <xf borderId="1" fillId="3" fontId="10" numFmtId="0" xfId="0" applyAlignment="1" applyBorder="1" applyFont="1">
      <alignment horizontal="left" shrinkToFit="0" wrapText="1"/>
    </xf>
    <xf borderId="3" fillId="2" fontId="11" numFmtId="0" xfId="0" applyBorder="1" applyFont="1"/>
    <xf borderId="3" fillId="3" fontId="11" numFmtId="0" xfId="0" applyBorder="1" applyFont="1"/>
    <xf borderId="3" fillId="3" fontId="12" numFmtId="0" xfId="0" applyBorder="1" applyFont="1"/>
    <xf borderId="3" fillId="3" fontId="11" numFmtId="164" xfId="0" applyBorder="1" applyFont="1" applyNumberFormat="1"/>
    <xf borderId="1" fillId="3" fontId="13" numFmtId="0" xfId="0" applyAlignment="1" applyBorder="1" applyFont="1">
      <alignment horizontal="center" shrinkToFit="0" wrapText="1"/>
    </xf>
    <xf borderId="3" fillId="3" fontId="13" numFmtId="0" xfId="0" applyAlignment="1" applyBorder="1" applyFont="1">
      <alignment horizontal="center" shrinkToFit="0" wrapText="1"/>
    </xf>
    <xf borderId="3" fillId="3" fontId="14" numFmtId="0" xfId="0" applyAlignment="1" applyBorder="1" applyFont="1">
      <alignment shrinkToFit="0" wrapText="1"/>
    </xf>
    <xf borderId="3" fillId="3" fontId="14" numFmtId="164" xfId="0" applyAlignment="1" applyBorder="1" applyFont="1" applyNumberFormat="1">
      <alignment shrinkToFit="0" wrapText="1"/>
    </xf>
    <xf borderId="3" fillId="3" fontId="11" numFmtId="0" xfId="0" applyAlignment="1" applyBorder="1" applyFont="1">
      <alignment shrinkToFit="0" wrapText="1"/>
    </xf>
    <xf borderId="3" fillId="3" fontId="12" numFmtId="0" xfId="0" applyAlignment="1" applyBorder="1" applyFont="1">
      <alignment shrinkToFit="0" wrapText="1"/>
    </xf>
    <xf borderId="1" fillId="3" fontId="15" numFmtId="0" xfId="0" applyAlignment="1" applyBorder="1" applyFont="1">
      <alignment horizontal="center" shrinkToFit="0" wrapText="1"/>
    </xf>
    <xf borderId="1" fillId="3" fontId="15" numFmtId="0" xfId="0" applyAlignment="1" applyBorder="1" applyFont="1">
      <alignment horizontal="center" readingOrder="0" shrinkToFit="0" wrapText="1"/>
    </xf>
    <xf borderId="1" fillId="3" fontId="16" numFmtId="0" xfId="0" applyAlignment="1" applyBorder="1" applyFont="1">
      <alignment horizontal="center" shrinkToFit="0" wrapText="1"/>
    </xf>
    <xf borderId="1" fillId="3" fontId="7" numFmtId="0" xfId="0" applyAlignment="1" applyBorder="1" applyFont="1">
      <alignment horizontal="center" shrinkToFit="0" wrapText="1"/>
    </xf>
    <xf borderId="21" fillId="3" fontId="7" numFmtId="0" xfId="0" applyAlignment="1" applyBorder="1" applyFont="1">
      <alignment horizontal="center" shrinkToFit="0" vertical="center" wrapText="1"/>
    </xf>
    <xf borderId="22" fillId="3" fontId="7" numFmtId="0" xfId="0" applyAlignment="1" applyBorder="1" applyFont="1">
      <alignment horizontal="center"/>
    </xf>
    <xf borderId="23" fillId="3" fontId="7" numFmtId="164" xfId="0" applyAlignment="1" applyBorder="1" applyFont="1" applyNumberFormat="1">
      <alignment horizontal="center"/>
    </xf>
    <xf borderId="24" fillId="0" fontId="11" numFmtId="0" xfId="0" applyBorder="1" applyFont="1"/>
    <xf borderId="25" fillId="3" fontId="7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4" fillId="0" fontId="2" numFmtId="0" xfId="0" applyBorder="1" applyFont="1"/>
    <xf borderId="3" fillId="3" fontId="11" numFmtId="0" xfId="0" applyAlignment="1" applyBorder="1" applyFont="1">
      <alignment shrinkToFit="0" vertical="center" wrapText="1"/>
    </xf>
    <xf borderId="27" fillId="0" fontId="2" numFmtId="0" xfId="0" applyBorder="1" applyFont="1"/>
    <xf borderId="22" fillId="3" fontId="7" numFmtId="164" xfId="0" applyAlignment="1" applyBorder="1" applyFont="1" applyNumberFormat="1">
      <alignment horizontal="center" shrinkToFit="0" vertical="center" wrapText="1"/>
    </xf>
    <xf borderId="22" fillId="3" fontId="17" numFmtId="164" xfId="0" applyAlignment="1" applyBorder="1" applyFont="1" applyNumberFormat="1">
      <alignment horizontal="center" shrinkToFit="0" vertical="center" wrapText="1"/>
    </xf>
    <xf borderId="22" fillId="3" fontId="7" numFmtId="0" xfId="0" applyAlignment="1" applyBorder="1" applyFont="1">
      <alignment horizontal="center" shrinkToFit="0" vertical="center" wrapText="1"/>
    </xf>
    <xf borderId="3" fillId="3" fontId="7" numFmtId="0" xfId="0" applyAlignment="1" applyBorder="1" applyFont="1">
      <alignment horizontal="center" shrinkToFit="0" vertical="center" wrapText="1"/>
    </xf>
    <xf borderId="22" fillId="3" fontId="17" numFmtId="0" xfId="0" applyAlignment="1" applyBorder="1" applyFont="1">
      <alignment horizontal="center" shrinkToFit="0" vertical="center" wrapText="1"/>
    </xf>
    <xf borderId="3" fillId="2" fontId="11" numFmtId="0" xfId="0" applyAlignment="1" applyBorder="1" applyFont="1">
      <alignment shrinkToFit="0" vertical="center" wrapText="1"/>
    </xf>
    <xf borderId="3" fillId="3" fontId="7" numFmtId="0" xfId="0" applyAlignment="1" applyBorder="1" applyFont="1">
      <alignment horizontal="center"/>
    </xf>
    <xf borderId="3" fillId="3" fontId="7" numFmtId="164" xfId="0" applyAlignment="1" applyBorder="1" applyFont="1" applyNumberFormat="1">
      <alignment horizontal="center" shrinkToFit="0" wrapText="1"/>
    </xf>
    <xf borderId="3" fillId="3" fontId="17" numFmtId="164" xfId="0" applyAlignment="1" applyBorder="1" applyFont="1" applyNumberFormat="1">
      <alignment horizontal="center" shrinkToFit="0" wrapText="1"/>
    </xf>
    <xf borderId="3" fillId="3" fontId="18" numFmtId="0" xfId="0" applyBorder="1" applyFont="1"/>
    <xf borderId="28" fillId="2" fontId="3" numFmtId="0" xfId="0" applyAlignment="1" applyBorder="1" applyFont="1">
      <alignment readingOrder="0"/>
    </xf>
    <xf borderId="28" fillId="3" fontId="11" numFmtId="164" xfId="0" applyAlignment="1" applyBorder="1" applyFont="1" applyNumberFormat="1">
      <alignment readingOrder="0"/>
    </xf>
    <xf borderId="28" fillId="2" fontId="19" numFmtId="164" xfId="0" applyAlignment="1" applyBorder="1" applyFont="1" applyNumberFormat="1">
      <alignment horizontal="right"/>
    </xf>
    <xf borderId="28" fillId="3" fontId="11" numFmtId="164" xfId="0" applyBorder="1" applyFont="1" applyNumberFormat="1"/>
    <xf borderId="28" fillId="3" fontId="3" numFmtId="164" xfId="0" applyBorder="1" applyFont="1" applyNumberFormat="1"/>
    <xf borderId="28" fillId="3" fontId="19" numFmtId="164" xfId="0" applyBorder="1" applyFont="1" applyNumberFormat="1"/>
    <xf borderId="28" fillId="3" fontId="3" numFmtId="0" xfId="0" applyAlignment="1" applyBorder="1" applyFont="1">
      <alignment readingOrder="0"/>
    </xf>
    <xf borderId="28" fillId="0" fontId="3" numFmtId="0" xfId="0" applyAlignment="1" applyBorder="1" applyFont="1">
      <alignment readingOrder="0"/>
    </xf>
    <xf borderId="28" fillId="2" fontId="3" numFmtId="0" xfId="0" applyAlignment="1" applyBorder="1" applyFont="1">
      <alignment readingOrder="0" shrinkToFit="0" wrapText="1"/>
    </xf>
    <xf borderId="29" fillId="2" fontId="3" numFmtId="0" xfId="0" applyAlignment="1" applyBorder="1" applyFont="1">
      <alignment readingOrder="0" shrinkToFit="0" wrapText="1"/>
    </xf>
    <xf borderId="30" fillId="3" fontId="11" numFmtId="0" xfId="0" applyBorder="1" applyFont="1"/>
    <xf borderId="28" fillId="3" fontId="18" numFmtId="164" xfId="0" applyBorder="1" applyFont="1" applyNumberFormat="1"/>
    <xf borderId="30" fillId="3" fontId="11" numFmtId="164" xfId="0" applyBorder="1" applyFont="1" applyNumberFormat="1"/>
    <xf borderId="3" fillId="3" fontId="20" numFmtId="164" xfId="0" applyBorder="1" applyFont="1" applyNumberFormat="1"/>
    <xf borderId="28" fillId="3" fontId="11" numFmtId="0" xfId="0" applyBorder="1" applyFont="1"/>
    <xf borderId="3" fillId="3" fontId="18" numFmtId="164" xfId="0" applyBorder="1" applyFont="1" applyNumberFormat="1"/>
    <xf borderId="3" fillId="3" fontId="15" numFmtId="0" xfId="0" applyBorder="1" applyFont="1"/>
    <xf borderId="6" fillId="3" fontId="15" numFmtId="164" xfId="0" applyBorder="1" applyFont="1" applyNumberFormat="1"/>
    <xf borderId="6" fillId="3" fontId="21" numFmtId="164" xfId="0" applyBorder="1" applyFont="1" applyNumberFormat="1"/>
    <xf borderId="3" fillId="3" fontId="12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63</xdr:row>
      <xdr:rowOff>152400</xdr:rowOff>
    </xdr:from>
    <xdr:ext cx="695325" cy="4572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64</xdr:row>
      <xdr:rowOff>0</xdr:rowOff>
    </xdr:from>
    <xdr:ext cx="733425" cy="152400"/>
    <xdr:pic>
      <xdr:nvPicPr>
        <xdr:cNvPr id="0" name="image1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64</xdr:row>
      <xdr:rowOff>85725</xdr:rowOff>
    </xdr:from>
    <xdr:ext cx="695325" cy="4572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65</xdr:row>
      <xdr:rowOff>0</xdr:rowOff>
    </xdr:from>
    <xdr:ext cx="733425" cy="152400"/>
    <xdr:pic>
      <xdr:nvPicPr>
        <xdr:cNvPr id="0" name="image1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63</xdr:row>
      <xdr:rowOff>152400</xdr:rowOff>
    </xdr:from>
    <xdr:ext cx="695325" cy="4572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733425" cy="152400"/>
    <xdr:pic>
      <xdr:nvPicPr>
        <xdr:cNvPr id="0" name="image1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6.71"/>
    <col customWidth="1" min="2" max="2" width="42.29"/>
    <col customWidth="1" min="3" max="3" width="18.86"/>
    <col customWidth="1" min="4" max="4" width="22.0"/>
    <col customWidth="1" min="5" max="5" width="18.14"/>
    <col customWidth="1" min="6" max="6" width="13.0"/>
    <col customWidth="1" min="7" max="25" width="9.14"/>
  </cols>
  <sheetData>
    <row r="1" ht="12.0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12.0" customHeight="1">
      <c r="A2" s="1" t="s">
        <v>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12.0" customHeight="1">
      <c r="A3" s="4"/>
      <c r="B3" s="5"/>
      <c r="C3" s="5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ht="12.0" customHeight="1">
      <c r="A4" s="7" t="s">
        <v>2</v>
      </c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ht="12.0" customHeight="1">
      <c r="A5" s="7" t="s">
        <v>3</v>
      </c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ht="12.0" customHeight="1">
      <c r="A6" s="1" t="s">
        <v>4</v>
      </c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ht="12.0" customHeight="1">
      <c r="A7" s="1" t="s">
        <v>5</v>
      </c>
      <c r="B7" s="2"/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ht="12.0" customHeight="1">
      <c r="A8" s="8" t="s">
        <v>6</v>
      </c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ht="12.0" customHeight="1">
      <c r="A9" s="9"/>
      <c r="B9" s="10"/>
      <c r="C9" s="10"/>
      <c r="D9" s="6"/>
      <c r="E9" s="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ht="12.0" customHeight="1">
      <c r="A10" s="6"/>
      <c r="B10" s="5"/>
      <c r="C10" s="11"/>
      <c r="D10" s="6"/>
      <c r="E10" s="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12.0" customHeight="1">
      <c r="A11" s="12" t="s">
        <v>7</v>
      </c>
      <c r="B11" s="13"/>
      <c r="C11" s="14"/>
      <c r="D11" s="12"/>
      <c r="E11" s="15">
        <v>261254.56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ht="12.0" customHeight="1">
      <c r="A12" s="6"/>
      <c r="B12" s="5"/>
      <c r="C12" s="5"/>
      <c r="D12" s="11"/>
      <c r="E12" s="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ht="12.0" customHeight="1">
      <c r="A13" s="17" t="s">
        <v>8</v>
      </c>
      <c r="B13" s="5"/>
      <c r="C13" s="18" t="s">
        <v>9</v>
      </c>
      <c r="D13" s="18" t="s">
        <v>10</v>
      </c>
      <c r="E13" s="18" t="s">
        <v>11</v>
      </c>
      <c r="F13" s="3"/>
      <c r="G13" s="3"/>
      <c r="H13" s="3"/>
      <c r="I13" s="3"/>
      <c r="J13" s="3"/>
      <c r="K13" s="3"/>
      <c r="L13" s="8"/>
      <c r="M13" s="2"/>
      <c r="N13" s="2"/>
      <c r="O13" s="2"/>
      <c r="P13" s="2"/>
      <c r="Q13" s="3"/>
      <c r="R13" s="3"/>
      <c r="S13" s="3"/>
      <c r="T13" s="3"/>
      <c r="U13" s="3"/>
      <c r="V13" s="3"/>
      <c r="W13" s="3"/>
      <c r="X13" s="3"/>
      <c r="Y13" s="3"/>
    </row>
    <row r="14" ht="12.0" customHeight="1">
      <c r="A14" s="19" t="s">
        <v>12</v>
      </c>
      <c r="B14" s="5"/>
      <c r="C14" s="5"/>
      <c r="D14" s="20"/>
      <c r="E14" s="21">
        <v>1500000.0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ht="12.0" customHeight="1">
      <c r="A15" s="19"/>
      <c r="B15" s="5"/>
      <c r="C15" s="5"/>
      <c r="D15" s="20"/>
      <c r="E15" s="22">
        <v>0.0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ht="12.0" customHeight="1">
      <c r="A16" s="23"/>
      <c r="B16" s="23" t="s">
        <v>13</v>
      </c>
      <c r="C16" s="24">
        <v>9599.25</v>
      </c>
      <c r="D16" s="25"/>
      <c r="E16" s="26">
        <f t="shared" ref="E16:E40" si="1">+C16-D16</f>
        <v>9599.25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ht="12.0" customHeight="1">
      <c r="A17" s="27"/>
      <c r="B17" s="27" t="s">
        <v>14</v>
      </c>
      <c r="C17" s="28">
        <v>90000.0</v>
      </c>
      <c r="D17" s="24">
        <v>90000.0</v>
      </c>
      <c r="E17" s="26">
        <f t="shared" si="1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ht="12.0" customHeight="1">
      <c r="A18" s="27"/>
      <c r="B18" s="27" t="s">
        <v>15</v>
      </c>
      <c r="C18" s="29"/>
      <c r="D18" s="24">
        <v>27218.69</v>
      </c>
      <c r="E18" s="26">
        <f t="shared" si="1"/>
        <v>-27218.69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ht="12.0" customHeight="1">
      <c r="A19" s="27"/>
      <c r="B19" s="27" t="s">
        <v>16</v>
      </c>
      <c r="C19" s="29"/>
      <c r="D19" s="24">
        <v>26500.0</v>
      </c>
      <c r="E19" s="26">
        <f t="shared" si="1"/>
        <v>-26500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12.0" customHeight="1">
      <c r="A20" s="27"/>
      <c r="B20" s="27" t="s">
        <v>17</v>
      </c>
      <c r="C20" s="29"/>
      <c r="D20" s="24">
        <v>11004.0</v>
      </c>
      <c r="E20" s="26">
        <f t="shared" si="1"/>
        <v>-11004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12.0" customHeight="1">
      <c r="A21" s="27"/>
      <c r="B21" s="27" t="s">
        <v>18</v>
      </c>
      <c r="C21" s="29"/>
      <c r="D21" s="24">
        <v>12765.54</v>
      </c>
      <c r="E21" s="26">
        <f t="shared" si="1"/>
        <v>-12765.54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12.0" customHeight="1">
      <c r="A22" s="27"/>
      <c r="B22" s="27" t="s">
        <v>19</v>
      </c>
      <c r="C22" s="29"/>
      <c r="D22" s="24">
        <v>2000.0</v>
      </c>
      <c r="E22" s="26">
        <f t="shared" si="1"/>
        <v>-2000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12.0" customHeight="1">
      <c r="A23" s="27"/>
      <c r="B23" s="27" t="s">
        <v>20</v>
      </c>
      <c r="C23" s="29"/>
      <c r="D23" s="24">
        <v>888.99</v>
      </c>
      <c r="E23" s="26">
        <f t="shared" si="1"/>
        <v>-888.99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2.0" customHeight="1">
      <c r="A24" s="27"/>
      <c r="B24" s="27" t="s">
        <v>21</v>
      </c>
      <c r="C24" s="28">
        <v>10000.0</v>
      </c>
      <c r="D24" s="25"/>
      <c r="E24" s="26">
        <f t="shared" si="1"/>
        <v>10000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12.0" customHeight="1">
      <c r="A25" s="27"/>
      <c r="B25" s="27" t="s">
        <v>22</v>
      </c>
      <c r="C25" s="28"/>
      <c r="D25" s="24">
        <v>37500.0</v>
      </c>
      <c r="E25" s="26">
        <f t="shared" si="1"/>
        <v>-37500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12.0" customHeight="1">
      <c r="A26" s="27"/>
      <c r="B26" s="27" t="s">
        <v>23</v>
      </c>
      <c r="C26" s="28"/>
      <c r="D26" s="24">
        <v>93000.0</v>
      </c>
      <c r="E26" s="26">
        <f t="shared" si="1"/>
        <v>-93000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12.0" customHeight="1">
      <c r="A27" s="23"/>
      <c r="B27" s="23" t="s">
        <v>24</v>
      </c>
      <c r="C27" s="24"/>
      <c r="D27" s="24">
        <f>7000+5555.56+5555.56</f>
        <v>18111.12</v>
      </c>
      <c r="E27" s="26">
        <f t="shared" si="1"/>
        <v>-18111.12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ht="12.0" customHeight="1">
      <c r="A28" s="23"/>
      <c r="B28" s="23" t="s">
        <v>25</v>
      </c>
      <c r="C28" s="24">
        <v>11100.0</v>
      </c>
      <c r="E28" s="26">
        <f t="shared" si="1"/>
        <v>11100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ht="12.0" customHeight="1">
      <c r="A29" s="23"/>
      <c r="B29" s="23" t="s">
        <v>26</v>
      </c>
      <c r="C29" s="24"/>
      <c r="D29" s="24">
        <v>22857.14</v>
      </c>
      <c r="E29" s="26">
        <f t="shared" si="1"/>
        <v>-22857.14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2.0" customHeight="1">
      <c r="A30" s="23"/>
      <c r="B30" s="23" t="s">
        <v>27</v>
      </c>
      <c r="C30" s="30">
        <v>427606.0</v>
      </c>
      <c r="D30" s="24"/>
      <c r="E30" s="26">
        <f t="shared" si="1"/>
        <v>427606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2.0" customHeight="1">
      <c r="A31" s="23"/>
      <c r="B31" s="23" t="s">
        <v>28</v>
      </c>
      <c r="C31" s="24"/>
      <c r="D31" s="24">
        <v>11100.0</v>
      </c>
      <c r="E31" s="26">
        <f t="shared" si="1"/>
        <v>-11100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12.0" customHeight="1">
      <c r="A32" s="23"/>
      <c r="B32" s="23" t="s">
        <v>29</v>
      </c>
      <c r="C32" s="24"/>
      <c r="D32" s="24">
        <v>13000.0</v>
      </c>
      <c r="E32" s="26">
        <f t="shared" si="1"/>
        <v>-13000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12.0" customHeight="1">
      <c r="A33" s="23"/>
      <c r="B33" s="23" t="s">
        <v>30</v>
      </c>
      <c r="C33" s="24">
        <v>30000.0</v>
      </c>
      <c r="D33" s="25"/>
      <c r="E33" s="26">
        <f t="shared" si="1"/>
        <v>30000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ht="12.0" customHeight="1">
      <c r="A34" s="23"/>
      <c r="B34" s="23" t="s">
        <v>31</v>
      </c>
      <c r="C34" s="24">
        <v>7500.0</v>
      </c>
      <c r="D34" s="25"/>
      <c r="E34" s="26">
        <f t="shared" si="1"/>
        <v>7500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ht="12.0" customHeight="1">
      <c r="A35" s="23"/>
      <c r="B35" s="23" t="s">
        <v>32</v>
      </c>
      <c r="C35" s="24"/>
      <c r="D35" s="24">
        <v>2326.0</v>
      </c>
      <c r="E35" s="26">
        <f t="shared" si="1"/>
        <v>-2326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ht="12.0" customHeight="1">
      <c r="A36" s="23"/>
      <c r="B36" s="23" t="s">
        <v>33</v>
      </c>
      <c r="C36" s="24"/>
      <c r="D36" s="24">
        <v>1250.0</v>
      </c>
      <c r="E36" s="26">
        <f t="shared" si="1"/>
        <v>-1250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ht="12.0" customHeight="1">
      <c r="A37" s="23"/>
      <c r="B37" s="23" t="s">
        <v>34</v>
      </c>
      <c r="C37" s="24"/>
      <c r="D37" s="24">
        <v>800.0</v>
      </c>
      <c r="E37" s="26">
        <f t="shared" si="1"/>
        <v>-800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ht="12.0" customHeight="1">
      <c r="A38" s="23"/>
      <c r="B38" s="23" t="s">
        <v>35</v>
      </c>
      <c r="C38" s="24"/>
      <c r="D38" s="25">
        <f>37500*3</f>
        <v>112500</v>
      </c>
      <c r="E38" s="26">
        <f t="shared" si="1"/>
        <v>-112500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ht="12.0" customHeight="1">
      <c r="A39" s="23"/>
      <c r="B39" s="23" t="s">
        <v>36</v>
      </c>
      <c r="C39" s="24"/>
      <c r="D39" s="25">
        <v>20535.4</v>
      </c>
      <c r="E39" s="26">
        <f t="shared" si="1"/>
        <v>-20535.4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ht="12.0" customHeight="1">
      <c r="A40" s="23"/>
      <c r="B40" s="23" t="s">
        <v>37</v>
      </c>
      <c r="C40" s="24"/>
      <c r="D40" s="24">
        <v>42688.75</v>
      </c>
      <c r="E40" s="26">
        <f t="shared" si="1"/>
        <v>-42688.75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ht="12.0" customHeight="1">
      <c r="A41" s="6"/>
      <c r="B41" s="5"/>
      <c r="C41" s="25"/>
      <c r="D41" s="6"/>
      <c r="E41" s="6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ht="12.0" customHeight="1">
      <c r="A42" s="6"/>
      <c r="B42" s="5"/>
      <c r="C42" s="25"/>
      <c r="D42" s="6"/>
      <c r="E42" s="6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12.0" customHeight="1">
      <c r="A43" s="31" t="s">
        <v>38</v>
      </c>
      <c r="B43" s="13"/>
      <c r="C43" s="32"/>
      <c r="D43" s="32"/>
      <c r="E43" s="32">
        <f>SUM(E14:E42)</f>
        <v>1539759.62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ht="12.0" customHeight="1">
      <c r="A44" s="6"/>
      <c r="B44" s="5"/>
      <c r="C44" s="25"/>
      <c r="D44" s="6"/>
      <c r="E44" s="6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21.0" customHeight="1">
      <c r="A45" s="33"/>
      <c r="B45" s="5"/>
      <c r="C45" s="18" t="s">
        <v>9</v>
      </c>
      <c r="D45" s="18" t="s">
        <v>10</v>
      </c>
      <c r="E45" s="18" t="s">
        <v>11</v>
      </c>
      <c r="F45" s="27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ht="12.0" customHeight="1">
      <c r="A46" s="23"/>
      <c r="B46" s="11"/>
      <c r="C46" s="24"/>
      <c r="D46" s="24"/>
      <c r="E46" s="26"/>
      <c r="F46" s="27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ht="12.0" customHeight="1">
      <c r="A47" s="6"/>
      <c r="B47" s="11"/>
      <c r="C47" s="24"/>
      <c r="D47" s="25"/>
      <c r="E47" s="34">
        <f t="shared" ref="E47:E48" si="2">+C47-D47</f>
        <v>0</v>
      </c>
      <c r="F47" s="27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12.0" customHeight="1">
      <c r="A48" s="6"/>
      <c r="B48" s="11"/>
      <c r="C48" s="35"/>
      <c r="D48" s="25"/>
      <c r="E48" s="34">
        <f t="shared" si="2"/>
        <v>0</v>
      </c>
      <c r="F48" s="27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ht="14.25" customHeight="1">
      <c r="A49" s="12" t="s">
        <v>39</v>
      </c>
      <c r="B49" s="36"/>
      <c r="C49" s="32">
        <f t="shared" ref="C49:E49" si="3">SUM(C46:C48)</f>
        <v>0</v>
      </c>
      <c r="D49" s="32">
        <f t="shared" si="3"/>
        <v>0</v>
      </c>
      <c r="E49" s="32">
        <f t="shared" si="3"/>
        <v>0</v>
      </c>
      <c r="F49" s="27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t="12.0" customHeight="1">
      <c r="A50" s="6"/>
      <c r="B50" s="5"/>
      <c r="C50" s="11"/>
      <c r="D50" s="6"/>
      <c r="E50" s="25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ht="18.75" customHeight="1">
      <c r="A51" s="37" t="s">
        <v>40</v>
      </c>
      <c r="B51" s="38"/>
      <c r="C51" s="39"/>
      <c r="D51" s="37"/>
      <c r="E51" s="40">
        <f>+E11+E43+E49</f>
        <v>1801014.18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ht="12.0" customHeight="1">
      <c r="A52" s="17"/>
      <c r="B52" s="35"/>
      <c r="C52" s="41"/>
      <c r="D52" s="17"/>
      <c r="E52" s="17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2.0" customHeight="1">
      <c r="A53" s="42" t="s">
        <v>41</v>
      </c>
      <c r="B53" s="43"/>
      <c r="C53" s="44"/>
      <c r="D53" s="17"/>
      <c r="E53" s="17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ht="12.0" customHeight="1">
      <c r="A54" s="45" t="s">
        <v>42</v>
      </c>
      <c r="B54" s="43"/>
      <c r="C54" s="16"/>
      <c r="D54" s="17"/>
      <c r="E54" s="10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ht="12.0" customHeight="1">
      <c r="A55" s="45"/>
      <c r="B55" s="43"/>
      <c r="C55" s="16"/>
      <c r="D55" s="17"/>
      <c r="E55" s="44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ht="12.0" customHeight="1">
      <c r="A56" s="45" t="s">
        <v>43</v>
      </c>
      <c r="B56" s="43"/>
      <c r="C56" s="16"/>
      <c r="D56" s="17"/>
      <c r="E56" s="44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ht="12.0" customHeight="1">
      <c r="A57" s="45"/>
      <c r="B57" s="43"/>
      <c r="C57" s="16"/>
      <c r="D57" s="17"/>
      <c r="E57" s="44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ht="12.0" customHeight="1">
      <c r="A58" s="46" t="s">
        <v>44</v>
      </c>
      <c r="B58" s="47"/>
      <c r="C58" s="14"/>
      <c r="D58" s="12"/>
      <c r="E58" s="48">
        <f>E55-E57</f>
        <v>0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ht="12.0" customHeight="1">
      <c r="A59" s="46"/>
      <c r="B59" s="49"/>
      <c r="C59" s="16"/>
      <c r="D59" s="17"/>
      <c r="E59" s="10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ht="12.0" customHeight="1">
      <c r="A60" s="50" t="s">
        <v>45</v>
      </c>
      <c r="B60" s="51"/>
      <c r="C60" s="52"/>
      <c r="D60" s="53"/>
      <c r="E60" s="54">
        <f>E51+E58</f>
        <v>1801014.18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ht="12.0" customHeight="1">
      <c r="A61" s="17"/>
      <c r="B61" s="35"/>
      <c r="C61" s="41"/>
      <c r="D61" s="17"/>
      <c r="E61" s="17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ht="12.0" customHeight="1">
      <c r="A62" s="17"/>
      <c r="B62" s="35"/>
      <c r="C62" s="41"/>
      <c r="D62" s="17"/>
      <c r="E62" s="17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ht="12.0" customHeight="1">
      <c r="A63" s="6"/>
      <c r="B63" s="55"/>
      <c r="C63" s="11"/>
      <c r="D63" s="6"/>
      <c r="E63" s="6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12.0" customHeight="1">
      <c r="A64" s="56" t="s">
        <v>46</v>
      </c>
      <c r="B64" s="57" t="s">
        <v>47</v>
      </c>
      <c r="C64" s="58"/>
      <c r="D64" s="59" t="s">
        <v>48</v>
      </c>
      <c r="E64" s="19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ht="12.0" customHeight="1">
      <c r="A65" s="56"/>
      <c r="B65" s="60"/>
      <c r="C65" s="61"/>
      <c r="D65" s="62"/>
      <c r="E65" s="6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ht="12.0" customHeight="1">
      <c r="A66" s="56"/>
      <c r="B66" s="60"/>
      <c r="C66" s="63"/>
      <c r="D66" s="62"/>
      <c r="E66" s="6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ht="12.0" customHeight="1">
      <c r="A67" s="64" t="s">
        <v>49</v>
      </c>
      <c r="B67" s="60"/>
      <c r="C67" s="65" t="s">
        <v>50</v>
      </c>
      <c r="D67" s="66"/>
      <c r="E67" s="6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ht="12.0" customHeight="1">
      <c r="A68" s="56" t="s">
        <v>51</v>
      </c>
      <c r="B68" s="60"/>
      <c r="C68" s="67" t="s">
        <v>51</v>
      </c>
      <c r="D68" s="68" t="s">
        <v>52</v>
      </c>
      <c r="E68" s="19" t="s">
        <v>53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ht="12.0" customHeight="1">
      <c r="A69" s="69" t="s">
        <v>54</v>
      </c>
      <c r="B69" s="60"/>
      <c r="C69" s="70" t="s">
        <v>55</v>
      </c>
      <c r="D69" s="71" t="s">
        <v>56</v>
      </c>
      <c r="E69" s="72" t="s">
        <v>57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ht="12.0" customHeight="1">
      <c r="A70" s="73" t="s">
        <v>58</v>
      </c>
      <c r="B70" s="60"/>
      <c r="C70" s="74">
        <v>9.161380838E9</v>
      </c>
      <c r="D70" s="59"/>
      <c r="E70" s="19" t="s">
        <v>59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ht="12.0" customHeight="1">
      <c r="A71" s="75"/>
      <c r="B71" s="76"/>
      <c r="C71" s="77"/>
      <c r="D71" s="6"/>
      <c r="E71" s="6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ht="12.0" customHeight="1">
      <c r="A72" s="75"/>
      <c r="B72" s="77"/>
      <c r="C72" s="77"/>
      <c r="D72" s="6"/>
      <c r="E72" s="6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ht="12.0" customHeight="1">
      <c r="A73" s="6" t="s">
        <v>60</v>
      </c>
      <c r="B73" s="77"/>
      <c r="C73" s="77"/>
      <c r="D73" s="6"/>
      <c r="E73" s="6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ht="12.0" customHeight="1">
      <c r="A74" s="78" t="s">
        <v>61</v>
      </c>
      <c r="B74" s="5"/>
      <c r="C74" s="5"/>
      <c r="D74" s="6"/>
      <c r="E74" s="6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ht="12.0" customHeight="1">
      <c r="A75" s="78" t="s">
        <v>62</v>
      </c>
      <c r="B75" s="5"/>
      <c r="C75" s="5"/>
      <c r="D75" s="6"/>
      <c r="E75" s="6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ht="12.0" customHeight="1">
      <c r="A76" s="6"/>
      <c r="B76" s="5"/>
      <c r="C76" s="5"/>
      <c r="D76" s="6"/>
      <c r="E76" s="6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ht="12.0" customHeight="1">
      <c r="A77" s="6"/>
      <c r="B77" s="5"/>
      <c r="C77" s="5"/>
      <c r="D77" s="6"/>
      <c r="E77" s="6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ht="12.0" customHeight="1">
      <c r="A78" s="6"/>
      <c r="B78" s="5"/>
      <c r="C78" s="5"/>
      <c r="D78" s="6"/>
      <c r="E78" s="6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ht="12.0" customHeight="1">
      <c r="A79" s="6"/>
      <c r="B79" s="5"/>
      <c r="C79" s="5"/>
      <c r="D79" s="6"/>
      <c r="E79" s="6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ht="12.0" customHeight="1">
      <c r="A80" s="6"/>
      <c r="B80" s="5"/>
      <c r="C80" s="5"/>
      <c r="D80" s="6"/>
      <c r="E80" s="6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ht="12.0" customHeight="1">
      <c r="A81" s="6"/>
      <c r="B81" s="5"/>
      <c r="C81" s="5"/>
      <c r="D81" s="6"/>
      <c r="E81" s="6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ht="12.0" customHeight="1">
      <c r="A82" s="6"/>
      <c r="B82" s="5"/>
      <c r="C82" s="5"/>
      <c r="D82" s="6"/>
      <c r="E82" s="6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ht="12.0" customHeight="1">
      <c r="A83" s="6"/>
      <c r="B83" s="5"/>
      <c r="C83" s="5"/>
      <c r="D83" s="6"/>
      <c r="E83" s="6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2.0" customHeight="1">
      <c r="A84" s="6"/>
      <c r="B84" s="5"/>
      <c r="C84" s="5"/>
      <c r="D84" s="6"/>
      <c r="E84" s="6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ht="12.0" customHeight="1">
      <c r="A85" s="6"/>
      <c r="B85" s="5"/>
      <c r="C85" s="5"/>
      <c r="D85" s="6"/>
      <c r="E85" s="6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ht="12.0" customHeight="1">
      <c r="A86" s="6"/>
      <c r="B86" s="5"/>
      <c r="C86" s="5"/>
      <c r="D86" s="6"/>
      <c r="E86" s="6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ht="12.0" customHeight="1">
      <c r="A87" s="6"/>
      <c r="B87" s="5"/>
      <c r="C87" s="5"/>
      <c r="D87" s="6"/>
      <c r="E87" s="6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ht="12.0" customHeight="1">
      <c r="A88" s="6"/>
      <c r="B88" s="5"/>
      <c r="C88" s="5"/>
      <c r="D88" s="6"/>
      <c r="E88" s="6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ht="12.0" customHeight="1">
      <c r="A89" s="6"/>
      <c r="B89" s="5"/>
      <c r="C89" s="5"/>
      <c r="D89" s="6"/>
      <c r="E89" s="6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ht="12.0" customHeight="1">
      <c r="A90" s="6"/>
      <c r="B90" s="5"/>
      <c r="C90" s="5"/>
      <c r="D90" s="6"/>
      <c r="E90" s="6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ht="12.0" customHeight="1">
      <c r="A91" s="6"/>
      <c r="B91" s="5"/>
      <c r="C91" s="5"/>
      <c r="D91" s="6"/>
      <c r="E91" s="6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ht="12.0" customHeight="1">
      <c r="A92" s="6"/>
      <c r="B92" s="5"/>
      <c r="C92" s="5"/>
      <c r="D92" s="6"/>
      <c r="E92" s="6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ht="12.0" customHeight="1">
      <c r="A93" s="6"/>
      <c r="B93" s="5"/>
      <c r="C93" s="5"/>
      <c r="D93" s="6"/>
      <c r="E93" s="6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ht="12.0" customHeight="1">
      <c r="A94" s="6"/>
      <c r="B94" s="5"/>
      <c r="C94" s="5"/>
      <c r="D94" s="6"/>
      <c r="E94" s="6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ht="12.0" customHeight="1">
      <c r="A95" s="6"/>
      <c r="B95" s="5"/>
      <c r="C95" s="5"/>
      <c r="D95" s="6"/>
      <c r="E95" s="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ht="12.0" customHeight="1">
      <c r="A96" s="6"/>
      <c r="B96" s="5"/>
      <c r="C96" s="5"/>
      <c r="D96" s="6"/>
      <c r="E96" s="6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ht="12.0" customHeight="1">
      <c r="A97" s="6"/>
      <c r="B97" s="5"/>
      <c r="C97" s="5"/>
      <c r="D97" s="6"/>
      <c r="E97" s="6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ht="12.0" customHeight="1">
      <c r="A98" s="6"/>
      <c r="B98" s="5"/>
      <c r="C98" s="5"/>
      <c r="D98" s="6"/>
      <c r="E98" s="6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ht="12.0" customHeight="1">
      <c r="A99" s="6"/>
      <c r="B99" s="5"/>
      <c r="C99" s="5"/>
      <c r="D99" s="6"/>
      <c r="E99" s="6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ht="12.0" customHeight="1">
      <c r="A100" s="6"/>
      <c r="B100" s="5"/>
      <c r="C100" s="5"/>
      <c r="D100" s="6"/>
      <c r="E100" s="6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ht="12.0" customHeight="1">
      <c r="A101" s="6"/>
      <c r="B101" s="5"/>
      <c r="C101" s="5"/>
      <c r="D101" s="6"/>
      <c r="E101" s="6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12.0" customHeight="1">
      <c r="A102" s="6"/>
      <c r="B102" s="5"/>
      <c r="C102" s="5"/>
      <c r="D102" s="6"/>
      <c r="E102" s="6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ht="12.0" customHeight="1">
      <c r="A103" s="6"/>
      <c r="B103" s="5"/>
      <c r="C103" s="5"/>
      <c r="D103" s="6"/>
      <c r="E103" s="6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ht="12.0" customHeight="1">
      <c r="A104" s="6"/>
      <c r="B104" s="5"/>
      <c r="C104" s="5"/>
      <c r="D104" s="6"/>
      <c r="E104" s="6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12.0" customHeight="1">
      <c r="A105" s="6"/>
      <c r="B105" s="5"/>
      <c r="C105" s="5"/>
      <c r="D105" s="6"/>
      <c r="E105" s="6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ht="12.0" customHeight="1">
      <c r="A106" s="6"/>
      <c r="B106" s="5"/>
      <c r="C106" s="5"/>
      <c r="D106" s="6"/>
      <c r="E106" s="6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ht="12.0" customHeight="1">
      <c r="A107" s="6"/>
      <c r="B107" s="5"/>
      <c r="C107" s="5"/>
      <c r="D107" s="6"/>
      <c r="E107" s="6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ht="12.0" customHeight="1">
      <c r="A108" s="6"/>
      <c r="B108" s="5"/>
      <c r="C108" s="5"/>
      <c r="D108" s="6"/>
      <c r="E108" s="6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ht="12.0" customHeight="1">
      <c r="A109" s="6"/>
      <c r="B109" s="5"/>
      <c r="C109" s="5"/>
      <c r="D109" s="6"/>
      <c r="E109" s="6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ht="12.0" customHeight="1">
      <c r="A110" s="6"/>
      <c r="B110" s="5"/>
      <c r="C110" s="5"/>
      <c r="D110" s="6"/>
      <c r="E110" s="6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ht="12.0" customHeight="1">
      <c r="A111" s="6"/>
      <c r="B111" s="5"/>
      <c r="C111" s="5"/>
      <c r="D111" s="6"/>
      <c r="E111" s="6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ht="12.0" customHeight="1">
      <c r="A112" s="6"/>
      <c r="B112" s="5"/>
      <c r="C112" s="5"/>
      <c r="D112" s="6"/>
      <c r="E112" s="6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ht="12.0" customHeight="1">
      <c r="A113" s="6"/>
      <c r="B113" s="5"/>
      <c r="C113" s="5"/>
      <c r="D113" s="6"/>
      <c r="E113" s="6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ht="12.0" customHeight="1">
      <c r="A114" s="6"/>
      <c r="B114" s="5"/>
      <c r="C114" s="5"/>
      <c r="D114" s="6"/>
      <c r="E114" s="6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ht="12.0" customHeight="1">
      <c r="A115" s="6"/>
      <c r="B115" s="5"/>
      <c r="C115" s="5"/>
      <c r="D115" s="6"/>
      <c r="E115" s="6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ht="12.0" customHeight="1">
      <c r="A116" s="6"/>
      <c r="B116" s="5"/>
      <c r="C116" s="5"/>
      <c r="D116" s="6"/>
      <c r="E116" s="6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ht="12.0" customHeight="1">
      <c r="A117" s="6"/>
      <c r="B117" s="5"/>
      <c r="C117" s="5"/>
      <c r="D117" s="6"/>
      <c r="E117" s="6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ht="12.0" customHeight="1">
      <c r="A118" s="6"/>
      <c r="B118" s="5"/>
      <c r="C118" s="5"/>
      <c r="D118" s="6"/>
      <c r="E118" s="6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ht="12.0" customHeight="1">
      <c r="A119" s="6"/>
      <c r="B119" s="5"/>
      <c r="C119" s="5"/>
      <c r="D119" s="6"/>
      <c r="E119" s="6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ht="12.0" customHeight="1">
      <c r="A120" s="6"/>
      <c r="B120" s="5"/>
      <c r="C120" s="5"/>
      <c r="D120" s="6"/>
      <c r="E120" s="6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ht="12.0" customHeight="1">
      <c r="A121" s="6"/>
      <c r="B121" s="5"/>
      <c r="C121" s="5"/>
      <c r="D121" s="6"/>
      <c r="E121" s="6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ht="12.0" customHeight="1">
      <c r="A122" s="6"/>
      <c r="B122" s="5"/>
      <c r="C122" s="5"/>
      <c r="D122" s="6"/>
      <c r="E122" s="6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ht="12.0" customHeight="1">
      <c r="A123" s="6"/>
      <c r="B123" s="5"/>
      <c r="C123" s="5"/>
      <c r="D123" s="6"/>
      <c r="E123" s="6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ht="12.0" customHeight="1">
      <c r="A124" s="6"/>
      <c r="B124" s="5"/>
      <c r="C124" s="5"/>
      <c r="D124" s="6"/>
      <c r="E124" s="6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ht="12.0" customHeight="1">
      <c r="A125" s="6"/>
      <c r="B125" s="5"/>
      <c r="C125" s="5"/>
      <c r="D125" s="6"/>
      <c r="E125" s="6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ht="12.0" customHeight="1">
      <c r="A126" s="6"/>
      <c r="B126" s="5"/>
      <c r="C126" s="5"/>
      <c r="D126" s="6"/>
      <c r="E126" s="6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ht="12.0" customHeight="1">
      <c r="A127" s="6"/>
      <c r="B127" s="5"/>
      <c r="C127" s="5"/>
      <c r="D127" s="6"/>
      <c r="E127" s="6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ht="12.0" customHeight="1">
      <c r="A128" s="6"/>
      <c r="B128" s="5"/>
      <c r="C128" s="5"/>
      <c r="D128" s="6"/>
      <c r="E128" s="6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ht="12.0" customHeight="1">
      <c r="A129" s="6"/>
      <c r="B129" s="5"/>
      <c r="C129" s="5"/>
      <c r="D129" s="6"/>
      <c r="E129" s="6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ht="12.0" customHeight="1">
      <c r="A130" s="6"/>
      <c r="B130" s="5"/>
      <c r="C130" s="5"/>
      <c r="D130" s="6"/>
      <c r="E130" s="6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ht="12.0" customHeight="1">
      <c r="A131" s="6"/>
      <c r="B131" s="5"/>
      <c r="C131" s="5"/>
      <c r="D131" s="6"/>
      <c r="E131" s="6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ht="12.0" customHeight="1">
      <c r="A132" s="6"/>
      <c r="B132" s="5"/>
      <c r="C132" s="5"/>
      <c r="D132" s="6"/>
      <c r="E132" s="6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ht="12.0" customHeight="1">
      <c r="A133" s="6"/>
      <c r="B133" s="5"/>
      <c r="C133" s="5"/>
      <c r="D133" s="6"/>
      <c r="E133" s="6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ht="12.0" customHeight="1">
      <c r="A134" s="6"/>
      <c r="B134" s="5"/>
      <c r="C134" s="5"/>
      <c r="D134" s="6"/>
      <c r="E134" s="6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ht="12.0" customHeight="1">
      <c r="A135" s="6"/>
      <c r="B135" s="5"/>
      <c r="C135" s="5"/>
      <c r="D135" s="6"/>
      <c r="E135" s="6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ht="12.0" customHeight="1">
      <c r="A136" s="6"/>
      <c r="B136" s="5"/>
      <c r="C136" s="5"/>
      <c r="D136" s="6"/>
      <c r="E136" s="6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ht="12.0" customHeight="1">
      <c r="A137" s="6"/>
      <c r="B137" s="5"/>
      <c r="C137" s="5"/>
      <c r="D137" s="6"/>
      <c r="E137" s="6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ht="12.0" customHeight="1">
      <c r="A138" s="6"/>
      <c r="B138" s="5"/>
      <c r="C138" s="5"/>
      <c r="D138" s="6"/>
      <c r="E138" s="6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ht="12.0" customHeight="1">
      <c r="A139" s="6"/>
      <c r="B139" s="5"/>
      <c r="C139" s="5"/>
      <c r="D139" s="6"/>
      <c r="E139" s="6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ht="12.0" customHeight="1">
      <c r="A140" s="6"/>
      <c r="B140" s="5"/>
      <c r="C140" s="5"/>
      <c r="D140" s="6"/>
      <c r="E140" s="6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ht="12.0" customHeight="1">
      <c r="A141" s="6"/>
      <c r="B141" s="5"/>
      <c r="C141" s="5"/>
      <c r="D141" s="6"/>
      <c r="E141" s="6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ht="12.0" customHeight="1">
      <c r="A142" s="6"/>
      <c r="B142" s="5"/>
      <c r="C142" s="5"/>
      <c r="D142" s="6"/>
      <c r="E142" s="6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ht="12.0" customHeight="1">
      <c r="A143" s="6"/>
      <c r="B143" s="5"/>
      <c r="C143" s="5"/>
      <c r="D143" s="6"/>
      <c r="E143" s="6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ht="12.0" customHeight="1">
      <c r="A144" s="6"/>
      <c r="B144" s="5"/>
      <c r="C144" s="5"/>
      <c r="D144" s="6"/>
      <c r="E144" s="6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ht="12.0" customHeight="1">
      <c r="A145" s="6"/>
      <c r="B145" s="5"/>
      <c r="C145" s="5"/>
      <c r="D145" s="6"/>
      <c r="E145" s="6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ht="12.0" customHeight="1">
      <c r="A146" s="6"/>
      <c r="B146" s="5"/>
      <c r="C146" s="5"/>
      <c r="D146" s="6"/>
      <c r="E146" s="6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ht="12.0" customHeight="1">
      <c r="A147" s="6"/>
      <c r="B147" s="5"/>
      <c r="C147" s="5"/>
      <c r="D147" s="6"/>
      <c r="E147" s="6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ht="12.0" customHeight="1">
      <c r="A148" s="6"/>
      <c r="B148" s="5"/>
      <c r="C148" s="5"/>
      <c r="D148" s="6"/>
      <c r="E148" s="6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ht="12.0" customHeight="1">
      <c r="A149" s="6"/>
      <c r="B149" s="5"/>
      <c r="C149" s="5"/>
      <c r="D149" s="6"/>
      <c r="E149" s="6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ht="12.0" customHeight="1">
      <c r="A150" s="6"/>
      <c r="B150" s="5"/>
      <c r="C150" s="5"/>
      <c r="D150" s="6"/>
      <c r="E150" s="6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12.0" customHeight="1">
      <c r="A151" s="6"/>
      <c r="B151" s="5"/>
      <c r="C151" s="5"/>
      <c r="D151" s="6"/>
      <c r="E151" s="6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ht="12.0" customHeight="1">
      <c r="A152" s="6"/>
      <c r="B152" s="5"/>
      <c r="C152" s="5"/>
      <c r="D152" s="6"/>
      <c r="E152" s="6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ht="12.0" customHeight="1">
      <c r="A153" s="6"/>
      <c r="B153" s="5"/>
      <c r="C153" s="5"/>
      <c r="D153" s="6"/>
      <c r="E153" s="6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ht="12.0" customHeight="1">
      <c r="A154" s="6"/>
      <c r="B154" s="5"/>
      <c r="C154" s="5"/>
      <c r="D154" s="6"/>
      <c r="E154" s="6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ht="12.0" customHeight="1">
      <c r="A155" s="6"/>
      <c r="B155" s="5"/>
      <c r="C155" s="5"/>
      <c r="D155" s="6"/>
      <c r="E155" s="6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ht="12.0" customHeight="1">
      <c r="A156" s="6"/>
      <c r="B156" s="5"/>
      <c r="C156" s="5"/>
      <c r="D156" s="6"/>
      <c r="E156" s="6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ht="12.0" customHeight="1">
      <c r="A157" s="6"/>
      <c r="B157" s="5"/>
      <c r="C157" s="5"/>
      <c r="D157" s="6"/>
      <c r="E157" s="6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ht="12.0" customHeight="1">
      <c r="A158" s="6"/>
      <c r="B158" s="5"/>
      <c r="C158" s="5"/>
      <c r="D158" s="6"/>
      <c r="E158" s="6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ht="12.0" customHeight="1">
      <c r="A159" s="6"/>
      <c r="B159" s="5"/>
      <c r="C159" s="5"/>
      <c r="D159" s="6"/>
      <c r="E159" s="6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ht="12.0" customHeight="1">
      <c r="A160" s="6"/>
      <c r="B160" s="5"/>
      <c r="C160" s="5"/>
      <c r="D160" s="6"/>
      <c r="E160" s="6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ht="12.0" customHeight="1">
      <c r="A161" s="6"/>
      <c r="B161" s="5"/>
      <c r="C161" s="5"/>
      <c r="D161" s="6"/>
      <c r="E161" s="6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ht="12.0" customHeight="1">
      <c r="A162" s="6"/>
      <c r="B162" s="5"/>
      <c r="C162" s="5"/>
      <c r="D162" s="6"/>
      <c r="E162" s="6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ht="12.0" customHeight="1">
      <c r="A163" s="6"/>
      <c r="B163" s="5"/>
      <c r="C163" s="5"/>
      <c r="D163" s="6"/>
      <c r="E163" s="6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ht="12.0" customHeight="1">
      <c r="A164" s="6"/>
      <c r="B164" s="5"/>
      <c r="C164" s="5"/>
      <c r="D164" s="6"/>
      <c r="E164" s="6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ht="12.0" customHeight="1">
      <c r="A165" s="6"/>
      <c r="B165" s="5"/>
      <c r="C165" s="5"/>
      <c r="D165" s="6"/>
      <c r="E165" s="6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ht="12.0" customHeight="1">
      <c r="A166" s="6"/>
      <c r="B166" s="5"/>
      <c r="C166" s="5"/>
      <c r="D166" s="6"/>
      <c r="E166" s="6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ht="12.0" customHeight="1">
      <c r="A167" s="6"/>
      <c r="B167" s="5"/>
      <c r="C167" s="5"/>
      <c r="D167" s="6"/>
      <c r="E167" s="6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ht="12.0" customHeight="1">
      <c r="A168" s="6"/>
      <c r="B168" s="5"/>
      <c r="C168" s="5"/>
      <c r="D168" s="6"/>
      <c r="E168" s="6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ht="12.0" customHeight="1">
      <c r="A169" s="6"/>
      <c r="B169" s="5"/>
      <c r="C169" s="5"/>
      <c r="D169" s="6"/>
      <c r="E169" s="6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ht="12.0" customHeight="1">
      <c r="A170" s="6"/>
      <c r="B170" s="5"/>
      <c r="C170" s="5"/>
      <c r="D170" s="6"/>
      <c r="E170" s="6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ht="12.0" customHeight="1">
      <c r="A171" s="6"/>
      <c r="B171" s="5"/>
      <c r="C171" s="5"/>
      <c r="D171" s="6"/>
      <c r="E171" s="6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ht="12.0" customHeight="1">
      <c r="A172" s="6"/>
      <c r="B172" s="5"/>
      <c r="C172" s="5"/>
      <c r="D172" s="6"/>
      <c r="E172" s="6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ht="12.0" customHeight="1">
      <c r="A173" s="6"/>
      <c r="B173" s="5"/>
      <c r="C173" s="5"/>
      <c r="D173" s="6"/>
      <c r="E173" s="6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ht="12.0" customHeight="1">
      <c r="A174" s="6"/>
      <c r="B174" s="5"/>
      <c r="C174" s="5"/>
      <c r="D174" s="6"/>
      <c r="E174" s="6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ht="12.0" customHeight="1">
      <c r="A175" s="6"/>
      <c r="B175" s="5"/>
      <c r="C175" s="5"/>
      <c r="D175" s="6"/>
      <c r="E175" s="6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ht="12.0" customHeight="1">
      <c r="A176" s="6"/>
      <c r="B176" s="5"/>
      <c r="C176" s="5"/>
      <c r="D176" s="6"/>
      <c r="E176" s="6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ht="12.0" customHeight="1">
      <c r="A177" s="6"/>
      <c r="B177" s="5"/>
      <c r="C177" s="5"/>
      <c r="D177" s="6"/>
      <c r="E177" s="6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ht="12.0" customHeight="1">
      <c r="A178" s="6"/>
      <c r="B178" s="5"/>
      <c r="C178" s="5"/>
      <c r="D178" s="6"/>
      <c r="E178" s="6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ht="12.0" customHeight="1">
      <c r="A179" s="6"/>
      <c r="B179" s="5"/>
      <c r="C179" s="5"/>
      <c r="D179" s="6"/>
      <c r="E179" s="6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ht="12.0" customHeight="1">
      <c r="A180" s="6"/>
      <c r="B180" s="5"/>
      <c r="C180" s="5"/>
      <c r="D180" s="6"/>
      <c r="E180" s="6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ht="12.0" customHeight="1">
      <c r="A181" s="6"/>
      <c r="B181" s="5"/>
      <c r="C181" s="5"/>
      <c r="D181" s="6"/>
      <c r="E181" s="6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ht="12.0" customHeight="1">
      <c r="A182" s="6"/>
      <c r="B182" s="5"/>
      <c r="C182" s="5"/>
      <c r="D182" s="6"/>
      <c r="E182" s="6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ht="12.0" customHeight="1">
      <c r="A183" s="6"/>
      <c r="B183" s="5"/>
      <c r="C183" s="5"/>
      <c r="D183" s="6"/>
      <c r="E183" s="6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ht="12.0" customHeight="1">
      <c r="A184" s="6"/>
      <c r="B184" s="5"/>
      <c r="C184" s="5"/>
      <c r="D184" s="6"/>
      <c r="E184" s="6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ht="12.0" customHeight="1">
      <c r="A185" s="6"/>
      <c r="B185" s="5"/>
      <c r="C185" s="5"/>
      <c r="D185" s="6"/>
      <c r="E185" s="6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ht="12.0" customHeight="1">
      <c r="A186" s="6"/>
      <c r="B186" s="5"/>
      <c r="C186" s="5"/>
      <c r="D186" s="6"/>
      <c r="E186" s="6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ht="12.0" customHeight="1">
      <c r="A187" s="6"/>
      <c r="B187" s="5"/>
      <c r="C187" s="5"/>
      <c r="D187" s="6"/>
      <c r="E187" s="6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ht="12.0" customHeight="1">
      <c r="A188" s="6"/>
      <c r="B188" s="5"/>
      <c r="C188" s="5"/>
      <c r="D188" s="6"/>
      <c r="E188" s="6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ht="12.0" customHeight="1">
      <c r="A189" s="6"/>
      <c r="B189" s="5"/>
      <c r="C189" s="5"/>
      <c r="D189" s="6"/>
      <c r="E189" s="6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ht="12.0" customHeight="1">
      <c r="A190" s="6"/>
      <c r="B190" s="5"/>
      <c r="C190" s="5"/>
      <c r="D190" s="6"/>
      <c r="E190" s="6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ht="12.0" customHeight="1">
      <c r="A191" s="6"/>
      <c r="B191" s="5"/>
      <c r="C191" s="5"/>
      <c r="D191" s="6"/>
      <c r="E191" s="6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ht="12.0" customHeight="1">
      <c r="A192" s="6"/>
      <c r="B192" s="5"/>
      <c r="C192" s="5"/>
      <c r="D192" s="6"/>
      <c r="E192" s="6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ht="12.0" customHeight="1">
      <c r="A193" s="6"/>
      <c r="B193" s="5"/>
      <c r="C193" s="5"/>
      <c r="D193" s="6"/>
      <c r="E193" s="6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ht="12.0" customHeight="1">
      <c r="A194" s="6"/>
      <c r="B194" s="5"/>
      <c r="C194" s="5"/>
      <c r="D194" s="6"/>
      <c r="E194" s="6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ht="12.0" customHeight="1">
      <c r="A195" s="6"/>
      <c r="B195" s="5"/>
      <c r="C195" s="5"/>
      <c r="D195" s="6"/>
      <c r="E195" s="6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ht="12.0" customHeight="1">
      <c r="A196" s="6"/>
      <c r="B196" s="5"/>
      <c r="C196" s="5"/>
      <c r="D196" s="6"/>
      <c r="E196" s="6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ht="12.0" customHeight="1">
      <c r="A197" s="6"/>
      <c r="B197" s="5"/>
      <c r="C197" s="5"/>
      <c r="D197" s="6"/>
      <c r="E197" s="6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ht="12.0" customHeight="1">
      <c r="A198" s="6"/>
      <c r="B198" s="5"/>
      <c r="C198" s="5"/>
      <c r="D198" s="6"/>
      <c r="E198" s="6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ht="12.0" customHeight="1">
      <c r="A199" s="6"/>
      <c r="B199" s="5"/>
      <c r="C199" s="5"/>
      <c r="D199" s="6"/>
      <c r="E199" s="6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ht="12.0" customHeight="1">
      <c r="A200" s="6"/>
      <c r="B200" s="5"/>
      <c r="C200" s="5"/>
      <c r="D200" s="6"/>
      <c r="E200" s="6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ht="12.0" customHeight="1">
      <c r="A201" s="6"/>
      <c r="B201" s="5"/>
      <c r="C201" s="5"/>
      <c r="D201" s="6"/>
      <c r="E201" s="6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ht="12.0" customHeight="1">
      <c r="A202" s="6"/>
      <c r="B202" s="5"/>
      <c r="C202" s="5"/>
      <c r="D202" s="6"/>
      <c r="E202" s="6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ht="12.0" customHeight="1">
      <c r="A203" s="6"/>
      <c r="B203" s="5"/>
      <c r="C203" s="5"/>
      <c r="D203" s="6"/>
      <c r="E203" s="6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ht="12.0" customHeight="1">
      <c r="A204" s="6"/>
      <c r="B204" s="5"/>
      <c r="C204" s="5"/>
      <c r="D204" s="6"/>
      <c r="E204" s="6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ht="12.0" customHeight="1">
      <c r="A205" s="6"/>
      <c r="B205" s="5"/>
      <c r="C205" s="5"/>
      <c r="D205" s="6"/>
      <c r="E205" s="6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ht="12.0" customHeight="1">
      <c r="A206" s="6"/>
      <c r="B206" s="5"/>
      <c r="C206" s="5"/>
      <c r="D206" s="6"/>
      <c r="E206" s="6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ht="12.0" customHeight="1">
      <c r="A207" s="6"/>
      <c r="B207" s="5"/>
      <c r="C207" s="5"/>
      <c r="D207" s="6"/>
      <c r="E207" s="6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ht="12.0" customHeight="1">
      <c r="A208" s="6"/>
      <c r="B208" s="5"/>
      <c r="C208" s="5"/>
      <c r="D208" s="6"/>
      <c r="E208" s="6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ht="12.0" customHeight="1">
      <c r="A209" s="6"/>
      <c r="B209" s="5"/>
      <c r="C209" s="5"/>
      <c r="D209" s="6"/>
      <c r="E209" s="6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ht="12.0" customHeight="1">
      <c r="A210" s="6"/>
      <c r="B210" s="5"/>
      <c r="C210" s="5"/>
      <c r="D210" s="6"/>
      <c r="E210" s="6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ht="12.0" customHeight="1">
      <c r="A211" s="6"/>
      <c r="B211" s="5"/>
      <c r="C211" s="5"/>
      <c r="D211" s="6"/>
      <c r="E211" s="6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ht="12.0" customHeight="1">
      <c r="A212" s="6"/>
      <c r="B212" s="5"/>
      <c r="C212" s="5"/>
      <c r="D212" s="6"/>
      <c r="E212" s="6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ht="12.0" customHeight="1">
      <c r="A213" s="6"/>
      <c r="B213" s="5"/>
      <c r="C213" s="5"/>
      <c r="D213" s="6"/>
      <c r="E213" s="6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ht="12.0" customHeight="1">
      <c r="A214" s="6"/>
      <c r="B214" s="5"/>
      <c r="C214" s="5"/>
      <c r="D214" s="6"/>
      <c r="E214" s="6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ht="12.0" customHeight="1">
      <c r="A215" s="6"/>
      <c r="B215" s="5"/>
      <c r="C215" s="5"/>
      <c r="D215" s="6"/>
      <c r="E215" s="6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ht="12.0" customHeight="1">
      <c r="A216" s="6"/>
      <c r="B216" s="5"/>
      <c r="C216" s="5"/>
      <c r="D216" s="6"/>
      <c r="E216" s="6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ht="12.0" customHeight="1">
      <c r="A217" s="6"/>
      <c r="B217" s="5"/>
      <c r="C217" s="5"/>
      <c r="D217" s="6"/>
      <c r="E217" s="6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ht="12.0" customHeight="1">
      <c r="A218" s="6"/>
      <c r="B218" s="5"/>
      <c r="C218" s="5"/>
      <c r="D218" s="6"/>
      <c r="E218" s="6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ht="12.0" customHeight="1">
      <c r="A219" s="6"/>
      <c r="B219" s="5"/>
      <c r="C219" s="5"/>
      <c r="D219" s="6"/>
      <c r="E219" s="6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ht="12.0" customHeight="1">
      <c r="A220" s="6"/>
      <c r="B220" s="5"/>
      <c r="C220" s="5"/>
      <c r="D220" s="6"/>
      <c r="E220" s="6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ht="12.0" customHeight="1">
      <c r="A221" s="6"/>
      <c r="B221" s="5"/>
      <c r="C221" s="5"/>
      <c r="D221" s="6"/>
      <c r="E221" s="6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ht="12.0" customHeight="1">
      <c r="A222" s="6"/>
      <c r="B222" s="5"/>
      <c r="C222" s="5"/>
      <c r="D222" s="6"/>
      <c r="E222" s="6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ht="12.0" customHeight="1">
      <c r="A223" s="6"/>
      <c r="B223" s="5"/>
      <c r="C223" s="5"/>
      <c r="D223" s="6"/>
      <c r="E223" s="6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ht="12.0" customHeight="1">
      <c r="A224" s="6"/>
      <c r="B224" s="5"/>
      <c r="C224" s="5"/>
      <c r="D224" s="6"/>
      <c r="E224" s="6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ht="12.0" customHeight="1">
      <c r="A225" s="6"/>
      <c r="B225" s="5"/>
      <c r="C225" s="5"/>
      <c r="D225" s="6"/>
      <c r="E225" s="6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ht="12.0" customHeight="1">
      <c r="A226" s="6"/>
      <c r="B226" s="5"/>
      <c r="C226" s="5"/>
      <c r="D226" s="6"/>
      <c r="E226" s="6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ht="12.0" customHeight="1">
      <c r="A227" s="6"/>
      <c r="B227" s="5"/>
      <c r="C227" s="5"/>
      <c r="D227" s="6"/>
      <c r="E227" s="6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ht="12.0" customHeight="1">
      <c r="A228" s="6"/>
      <c r="B228" s="5"/>
      <c r="C228" s="5"/>
      <c r="D228" s="6"/>
      <c r="E228" s="6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ht="12.0" customHeight="1">
      <c r="A229" s="6"/>
      <c r="B229" s="5"/>
      <c r="C229" s="5"/>
      <c r="D229" s="6"/>
      <c r="E229" s="6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ht="12.0" customHeight="1">
      <c r="A230" s="6"/>
      <c r="B230" s="5"/>
      <c r="C230" s="5"/>
      <c r="D230" s="6"/>
      <c r="E230" s="6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ht="12.0" customHeight="1">
      <c r="A231" s="6"/>
      <c r="B231" s="5"/>
      <c r="C231" s="5"/>
      <c r="D231" s="6"/>
      <c r="E231" s="6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ht="12.0" customHeight="1">
      <c r="A232" s="6"/>
      <c r="B232" s="5"/>
      <c r="C232" s="5"/>
      <c r="D232" s="6"/>
      <c r="E232" s="6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ht="12.0" customHeight="1">
      <c r="A233" s="6"/>
      <c r="B233" s="5"/>
      <c r="C233" s="5"/>
      <c r="D233" s="6"/>
      <c r="E233" s="6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ht="12.0" customHeight="1">
      <c r="A234" s="6"/>
      <c r="B234" s="5"/>
      <c r="C234" s="5"/>
      <c r="D234" s="6"/>
      <c r="E234" s="6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ht="12.0" customHeight="1">
      <c r="A235" s="6"/>
      <c r="B235" s="5"/>
      <c r="C235" s="5"/>
      <c r="D235" s="6"/>
      <c r="E235" s="6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ht="12.0" customHeight="1">
      <c r="A236" s="6"/>
      <c r="B236" s="5"/>
      <c r="C236" s="5"/>
      <c r="D236" s="6"/>
      <c r="E236" s="6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ht="12.0" customHeight="1">
      <c r="A237" s="6"/>
      <c r="B237" s="5"/>
      <c r="C237" s="5"/>
      <c r="D237" s="6"/>
      <c r="E237" s="6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ht="12.0" customHeight="1">
      <c r="A238" s="6"/>
      <c r="B238" s="5"/>
      <c r="C238" s="5"/>
      <c r="D238" s="6"/>
      <c r="E238" s="6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ht="12.0" customHeight="1">
      <c r="A239" s="6"/>
      <c r="B239" s="5"/>
      <c r="C239" s="5"/>
      <c r="D239" s="6"/>
      <c r="E239" s="6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ht="12.0" customHeight="1">
      <c r="A240" s="6"/>
      <c r="B240" s="5"/>
      <c r="C240" s="5"/>
      <c r="D240" s="6"/>
      <c r="E240" s="6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ht="12.0" customHeight="1">
      <c r="A241" s="6"/>
      <c r="B241" s="5"/>
      <c r="C241" s="5"/>
      <c r="D241" s="6"/>
      <c r="E241" s="6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ht="12.0" customHeight="1">
      <c r="A242" s="6"/>
      <c r="B242" s="5"/>
      <c r="C242" s="5"/>
      <c r="D242" s="6"/>
      <c r="E242" s="6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ht="12.0" customHeight="1">
      <c r="A243" s="6"/>
      <c r="B243" s="5"/>
      <c r="C243" s="5"/>
      <c r="D243" s="6"/>
      <c r="E243" s="6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ht="12.0" customHeight="1">
      <c r="A244" s="6"/>
      <c r="B244" s="5"/>
      <c r="C244" s="5"/>
      <c r="D244" s="6"/>
      <c r="E244" s="6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ht="12.0" customHeight="1">
      <c r="A245" s="6"/>
      <c r="B245" s="5"/>
      <c r="C245" s="5"/>
      <c r="D245" s="6"/>
      <c r="E245" s="6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ht="12.0" customHeight="1">
      <c r="A246" s="6"/>
      <c r="B246" s="5"/>
      <c r="C246" s="5"/>
      <c r="D246" s="6"/>
      <c r="E246" s="6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ht="12.0" customHeight="1">
      <c r="A247" s="6"/>
      <c r="B247" s="5"/>
      <c r="C247" s="5"/>
      <c r="D247" s="6"/>
      <c r="E247" s="6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ht="12.0" customHeight="1">
      <c r="A248" s="6"/>
      <c r="B248" s="5"/>
      <c r="C248" s="5"/>
      <c r="D248" s="6"/>
      <c r="E248" s="6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ht="12.0" customHeight="1">
      <c r="A249" s="6"/>
      <c r="B249" s="5"/>
      <c r="C249" s="5"/>
      <c r="D249" s="6"/>
      <c r="E249" s="6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ht="12.0" customHeight="1">
      <c r="A250" s="6"/>
      <c r="B250" s="5"/>
      <c r="C250" s="5"/>
      <c r="D250" s="6"/>
      <c r="E250" s="6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ht="12.0" customHeight="1">
      <c r="A251" s="6"/>
      <c r="B251" s="5"/>
      <c r="C251" s="5"/>
      <c r="D251" s="6"/>
      <c r="E251" s="6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ht="12.0" customHeight="1">
      <c r="A252" s="6"/>
      <c r="B252" s="5"/>
      <c r="C252" s="5"/>
      <c r="D252" s="6"/>
      <c r="E252" s="6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ht="12.0" customHeight="1">
      <c r="A253" s="6"/>
      <c r="B253" s="5"/>
      <c r="C253" s="5"/>
      <c r="D253" s="6"/>
      <c r="E253" s="6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ht="12.0" customHeight="1">
      <c r="A254" s="6"/>
      <c r="B254" s="5"/>
      <c r="C254" s="5"/>
      <c r="D254" s="6"/>
      <c r="E254" s="6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ht="12.0" customHeight="1">
      <c r="A255" s="6"/>
      <c r="B255" s="5"/>
      <c r="C255" s="5"/>
      <c r="D255" s="6"/>
      <c r="E255" s="6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ht="12.0" customHeight="1">
      <c r="A256" s="6"/>
      <c r="B256" s="5"/>
      <c r="C256" s="5"/>
      <c r="D256" s="6"/>
      <c r="E256" s="6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ht="12.0" customHeight="1">
      <c r="A257" s="6"/>
      <c r="B257" s="5"/>
      <c r="C257" s="5"/>
      <c r="D257" s="6"/>
      <c r="E257" s="6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ht="12.0" customHeight="1">
      <c r="A258" s="6"/>
      <c r="B258" s="5"/>
      <c r="C258" s="5"/>
      <c r="D258" s="6"/>
      <c r="E258" s="6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ht="12.0" customHeight="1">
      <c r="A259" s="6"/>
      <c r="B259" s="5"/>
      <c r="C259" s="5"/>
      <c r="D259" s="6"/>
      <c r="E259" s="6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ht="12.0" customHeight="1">
      <c r="A260" s="6"/>
      <c r="B260" s="5"/>
      <c r="C260" s="5"/>
      <c r="D260" s="6"/>
      <c r="E260" s="6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ht="12.0" customHeight="1">
      <c r="A261" s="6"/>
      <c r="B261" s="5"/>
      <c r="C261" s="5"/>
      <c r="D261" s="6"/>
      <c r="E261" s="6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ht="12.0" customHeight="1">
      <c r="A262" s="6"/>
      <c r="B262" s="5"/>
      <c r="C262" s="5"/>
      <c r="D262" s="6"/>
      <c r="E262" s="6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ht="12.0" customHeight="1">
      <c r="A263" s="6"/>
      <c r="B263" s="5"/>
      <c r="C263" s="5"/>
      <c r="D263" s="6"/>
      <c r="E263" s="6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ht="12.0" customHeight="1">
      <c r="A264" s="6"/>
      <c r="B264" s="5"/>
      <c r="C264" s="5"/>
      <c r="D264" s="6"/>
      <c r="E264" s="6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ht="12.0" customHeight="1">
      <c r="A265" s="6"/>
      <c r="B265" s="5"/>
      <c r="C265" s="5"/>
      <c r="D265" s="6"/>
      <c r="E265" s="6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ht="12.0" customHeight="1">
      <c r="A266" s="6"/>
      <c r="B266" s="5"/>
      <c r="C266" s="5"/>
      <c r="D266" s="6"/>
      <c r="E266" s="6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ht="12.0" customHeight="1">
      <c r="A267" s="6"/>
      <c r="B267" s="5"/>
      <c r="C267" s="5"/>
      <c r="D267" s="6"/>
      <c r="E267" s="6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ht="12.0" customHeight="1">
      <c r="A268" s="6"/>
      <c r="B268" s="5"/>
      <c r="C268" s="5"/>
      <c r="D268" s="6"/>
      <c r="E268" s="6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ht="12.0" customHeight="1">
      <c r="A269" s="6"/>
      <c r="B269" s="5"/>
      <c r="C269" s="5"/>
      <c r="D269" s="6"/>
      <c r="E269" s="6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ht="12.0" customHeight="1">
      <c r="A270" s="6"/>
      <c r="B270" s="5"/>
      <c r="C270" s="5"/>
      <c r="D270" s="6"/>
      <c r="E270" s="6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ht="12.0" customHeight="1">
      <c r="A271" s="6"/>
      <c r="B271" s="5"/>
      <c r="C271" s="5"/>
      <c r="D271" s="6"/>
      <c r="E271" s="6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ht="12.0" customHeight="1">
      <c r="A272" s="6"/>
      <c r="B272" s="5"/>
      <c r="C272" s="5"/>
      <c r="D272" s="6"/>
      <c r="E272" s="6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ht="12.0" customHeight="1">
      <c r="A273" s="6"/>
      <c r="B273" s="5"/>
      <c r="C273" s="5"/>
      <c r="D273" s="6"/>
      <c r="E273" s="6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ht="12.0" customHeight="1">
      <c r="A274" s="6"/>
      <c r="B274" s="5"/>
      <c r="C274" s="5"/>
      <c r="D274" s="6"/>
      <c r="E274" s="6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ht="12.0" customHeight="1">
      <c r="A275" s="6"/>
      <c r="B275" s="5"/>
      <c r="C275" s="5"/>
      <c r="D275" s="6"/>
      <c r="E275" s="6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</sheetData>
  <mergeCells count="9">
    <mergeCell ref="A8:E8"/>
    <mergeCell ref="C65:C66"/>
    <mergeCell ref="A1:E1"/>
    <mergeCell ref="A2:E2"/>
    <mergeCell ref="A4:E4"/>
    <mergeCell ref="A5:E5"/>
    <mergeCell ref="A6:E6"/>
    <mergeCell ref="A7:E7"/>
    <mergeCell ref="L13:P13"/>
  </mergeCells>
  <printOptions/>
  <pageMargins bottom="0.75" footer="0.0" header="0.0" left="0.32" right="0.13" top="0.75"/>
  <pageSetup paperSize="9"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34.14"/>
    <col customWidth="1" min="2" max="2" width="16.86"/>
    <col customWidth="1" min="3" max="3" width="17.29"/>
    <col customWidth="1" min="4" max="4" width="22.0"/>
    <col customWidth="1" min="5" max="5" width="18.14"/>
    <col customWidth="1" min="6" max="6" width="21.57"/>
    <col customWidth="1" min="7" max="10" width="9.14"/>
    <col customWidth="1" min="11" max="11" width="12.14"/>
    <col customWidth="1" min="12" max="25" width="9.14"/>
  </cols>
  <sheetData>
    <row r="1" ht="12.0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12.0" customHeight="1">
      <c r="A2" s="1" t="s">
        <v>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12.0" customHeight="1">
      <c r="A3" s="4"/>
      <c r="B3" s="5"/>
      <c r="C3" s="5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ht="12.0" customHeight="1">
      <c r="A4" s="7" t="s">
        <v>2</v>
      </c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ht="12.0" customHeight="1">
      <c r="A5" s="7" t="s">
        <v>3</v>
      </c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ht="12.0" customHeight="1">
      <c r="A6" s="1" t="s">
        <v>4</v>
      </c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ht="12.0" customHeight="1">
      <c r="A7" s="1" t="s">
        <v>5</v>
      </c>
      <c r="B7" s="2"/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ht="12.0" customHeight="1">
      <c r="A8" s="8" t="s">
        <v>6</v>
      </c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ht="12.0" customHeight="1">
      <c r="A9" s="9"/>
      <c r="B9" s="10"/>
      <c r="C9" s="10"/>
      <c r="D9" s="6"/>
      <c r="E9" s="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ht="12.0" customHeight="1">
      <c r="A10" s="6"/>
      <c r="B10" s="5"/>
      <c r="C10" s="11"/>
      <c r="D10" s="6"/>
      <c r="E10" s="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12.0" customHeight="1">
      <c r="A11" s="79" t="s">
        <v>7</v>
      </c>
      <c r="B11" s="80"/>
      <c r="C11" s="79"/>
      <c r="D11" s="79"/>
      <c r="E11" s="81">
        <v>261254.56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ht="12.0" customHeight="1">
      <c r="A12" s="6"/>
      <c r="B12" s="5"/>
      <c r="C12" s="5"/>
      <c r="D12" s="11"/>
      <c r="E12" s="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ht="12.0" customHeight="1">
      <c r="A13" s="17" t="s">
        <v>63</v>
      </c>
      <c r="B13" s="5"/>
      <c r="C13" s="18" t="s">
        <v>9</v>
      </c>
      <c r="D13" s="18" t="s">
        <v>10</v>
      </c>
      <c r="E13" s="18" t="s">
        <v>11</v>
      </c>
      <c r="F13" s="3"/>
      <c r="G13" s="3"/>
      <c r="H13" s="3"/>
      <c r="I13" s="3"/>
      <c r="J13" s="3"/>
      <c r="K13" s="3"/>
      <c r="L13" s="8"/>
      <c r="M13" s="2"/>
      <c r="N13" s="2"/>
      <c r="O13" s="2"/>
      <c r="P13" s="2"/>
      <c r="Q13" s="3"/>
      <c r="R13" s="3"/>
      <c r="S13" s="3"/>
      <c r="T13" s="3"/>
      <c r="U13" s="3"/>
      <c r="V13" s="3"/>
      <c r="W13" s="3"/>
      <c r="X13" s="3"/>
      <c r="Y13" s="3"/>
    </row>
    <row r="14" ht="12.0" customHeight="1">
      <c r="A14" s="19" t="s">
        <v>12</v>
      </c>
      <c r="B14" s="5"/>
      <c r="C14" s="82">
        <v>1500000.0</v>
      </c>
      <c r="D14" s="20"/>
      <c r="E14" s="21">
        <v>1500000.0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ht="12.0" customHeight="1">
      <c r="A15" s="83" t="s">
        <v>64</v>
      </c>
      <c r="B15" s="5"/>
      <c r="C15" s="5"/>
      <c r="D15" s="20"/>
      <c r="E15" s="22">
        <v>0.0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ht="12.0" customHeight="1">
      <c r="A16" s="19" t="s">
        <v>65</v>
      </c>
      <c r="B16" s="5"/>
      <c r="C16" s="5"/>
      <c r="D16" s="20"/>
      <c r="E16" s="22">
        <v>0.0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ht="12.0" customHeight="1">
      <c r="A17" s="19" t="s">
        <v>66</v>
      </c>
      <c r="B17" s="5"/>
      <c r="C17" s="5"/>
      <c r="D17" s="20"/>
      <c r="E17" s="22">
        <v>0.0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ht="12.0" customHeight="1">
      <c r="A18" s="84" t="s">
        <v>27</v>
      </c>
      <c r="B18" s="85"/>
      <c r="C18" s="86">
        <v>427606.0</v>
      </c>
      <c r="D18" s="86"/>
      <c r="E18" s="87">
        <v>427606.0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ht="12.0" customHeight="1">
      <c r="A19" s="88" t="s">
        <v>67</v>
      </c>
      <c r="B19" s="89"/>
      <c r="C19" s="30">
        <v>10000.0</v>
      </c>
      <c r="D19" s="90"/>
      <c r="E19" s="91">
        <f t="shared" ref="E19:E25" si="1">+C19-D19</f>
        <v>10000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12.0" customHeight="1">
      <c r="A20" s="88" t="s">
        <v>30</v>
      </c>
      <c r="B20" s="89"/>
      <c r="C20" s="30">
        <v>30000.0</v>
      </c>
      <c r="D20" s="90"/>
      <c r="E20" s="91">
        <f t="shared" si="1"/>
        <v>30000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12.0" customHeight="1">
      <c r="A21" s="88" t="s">
        <v>31</v>
      </c>
      <c r="B21" s="89"/>
      <c r="C21" s="30">
        <v>7500.0</v>
      </c>
      <c r="D21" s="90"/>
      <c r="E21" s="91">
        <f t="shared" si="1"/>
        <v>7500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12.0" customHeight="1">
      <c r="A22" s="88" t="s">
        <v>32</v>
      </c>
      <c r="B22" s="89"/>
      <c r="C22" s="30"/>
      <c r="D22" s="30">
        <v>2326.0</v>
      </c>
      <c r="E22" s="91">
        <f t="shared" si="1"/>
        <v>-2326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12.0" customHeight="1">
      <c r="A23" s="88" t="s">
        <v>33</v>
      </c>
      <c r="B23" s="89"/>
      <c r="C23" s="30"/>
      <c r="D23" s="30">
        <v>1250.0</v>
      </c>
      <c r="E23" s="91">
        <f t="shared" si="1"/>
        <v>-1250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2.0" customHeight="1">
      <c r="A24" s="88" t="s">
        <v>34</v>
      </c>
      <c r="B24" s="89"/>
      <c r="C24" s="30"/>
      <c r="D24" s="30">
        <v>800.0</v>
      </c>
      <c r="E24" s="91">
        <f t="shared" si="1"/>
        <v>-800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12.0" customHeight="1">
      <c r="A25" s="88" t="s">
        <v>35</v>
      </c>
      <c r="B25" s="89"/>
      <c r="C25" s="30"/>
      <c r="D25" s="90">
        <f>37500*3</f>
        <v>112500</v>
      </c>
      <c r="E25" s="91">
        <f t="shared" si="1"/>
        <v>-112500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12.0" customHeight="1">
      <c r="A26" s="31" t="s">
        <v>38</v>
      </c>
      <c r="B26" s="13"/>
      <c r="C26" s="32"/>
      <c r="D26" s="32"/>
      <c r="E26" s="32">
        <f>SUM(E14:E25)</f>
        <v>1858230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ht="12.0" customHeight="1">
      <c r="A27" s="6"/>
      <c r="B27" s="5"/>
      <c r="C27" s="25"/>
      <c r="D27" s="6"/>
      <c r="E27" s="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ht="21.0" customHeight="1">
      <c r="A28" s="33" t="s">
        <v>68</v>
      </c>
      <c r="B28" s="5"/>
      <c r="C28" s="18" t="s">
        <v>9</v>
      </c>
      <c r="D28" s="18" t="s">
        <v>10</v>
      </c>
      <c r="E28" s="18" t="s">
        <v>11</v>
      </c>
      <c r="F28" s="2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ht="12.0" customHeight="1">
      <c r="A29" s="6"/>
      <c r="B29" s="11"/>
      <c r="C29" s="24"/>
      <c r="D29" s="25"/>
      <c r="E29" s="34">
        <f t="shared" ref="E29:E30" si="2">+C29-D29</f>
        <v>0</v>
      </c>
      <c r="F29" s="2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2.0" customHeight="1">
      <c r="A30" s="6"/>
      <c r="B30" s="11"/>
      <c r="C30" s="35"/>
      <c r="D30" s="25"/>
      <c r="E30" s="34">
        <f t="shared" si="2"/>
        <v>0</v>
      </c>
      <c r="F30" s="2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4.25" customHeight="1">
      <c r="A31" s="12" t="s">
        <v>69</v>
      </c>
      <c r="B31" s="36"/>
      <c r="C31" s="32">
        <f t="shared" ref="C31:E31" si="3">SUM(C29:C30)</f>
        <v>0</v>
      </c>
      <c r="D31" s="32">
        <f t="shared" si="3"/>
        <v>0</v>
      </c>
      <c r="E31" s="32">
        <f t="shared" si="3"/>
        <v>0</v>
      </c>
      <c r="F31" s="2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12.0" customHeight="1">
      <c r="A32" s="6"/>
      <c r="B32" s="5"/>
      <c r="C32" s="11"/>
      <c r="D32" s="6"/>
      <c r="E32" s="2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18.75" customHeight="1">
      <c r="A33" s="37" t="s">
        <v>40</v>
      </c>
      <c r="B33" s="38"/>
      <c r="C33" s="39"/>
      <c r="D33" s="37"/>
      <c r="E33" s="40">
        <f>+E11+E26+E31</f>
        <v>2119484.56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ht="12.0" customHeight="1">
      <c r="A34" s="17"/>
      <c r="B34" s="35"/>
      <c r="C34" s="41"/>
      <c r="D34" s="17"/>
      <c r="E34" s="17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ht="12.0" customHeight="1">
      <c r="A35" s="42" t="s">
        <v>70</v>
      </c>
      <c r="B35" s="43"/>
      <c r="C35" s="44"/>
      <c r="D35" s="17"/>
      <c r="E35" s="17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ht="12.0" customHeight="1">
      <c r="A36" s="45" t="s">
        <v>42</v>
      </c>
      <c r="B36" s="43"/>
      <c r="C36" s="16"/>
      <c r="D36" s="17"/>
      <c r="E36" s="10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ht="12.0" customHeight="1">
      <c r="A37" s="45"/>
      <c r="B37" s="43"/>
      <c r="C37" s="16"/>
      <c r="D37" s="17"/>
      <c r="E37" s="44"/>
      <c r="F37" s="92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ht="12.0" customHeight="1">
      <c r="A38" s="93" t="s">
        <v>43</v>
      </c>
      <c r="B38" s="94"/>
      <c r="C38" s="92"/>
      <c r="D38" s="95"/>
      <c r="E38" s="96"/>
      <c r="F38" s="97" t="s">
        <v>71</v>
      </c>
      <c r="G38" s="98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>
      <c r="A39" s="99" t="s">
        <v>72</v>
      </c>
      <c r="B39" s="100"/>
      <c r="C39" s="101"/>
      <c r="D39" s="101">
        <v>10000.0</v>
      </c>
      <c r="E39" s="102">
        <f t="shared" ref="E39:E57" si="4">+C39-D39</f>
        <v>-10000</v>
      </c>
      <c r="F39" s="103" t="s">
        <v>73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>
      <c r="A40" s="104" t="s">
        <v>74</v>
      </c>
      <c r="B40" s="105"/>
      <c r="C40" s="106"/>
      <c r="D40" s="106">
        <v>5000.0</v>
      </c>
      <c r="E40" s="107">
        <f t="shared" si="4"/>
        <v>-5000</v>
      </c>
      <c r="F40" s="108" t="s">
        <v>75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>
      <c r="A41" s="104" t="s">
        <v>76</v>
      </c>
      <c r="B41" s="105"/>
      <c r="C41" s="106"/>
      <c r="D41" s="106">
        <v>2880.0</v>
      </c>
      <c r="E41" s="107">
        <f t="shared" si="4"/>
        <v>-2880</v>
      </c>
      <c r="F41" s="108" t="s">
        <v>75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>
      <c r="A42" s="104" t="s">
        <v>77</v>
      </c>
      <c r="B42" s="105"/>
      <c r="C42" s="106"/>
      <c r="D42" s="106">
        <v>150000.0</v>
      </c>
      <c r="E42" s="107">
        <f t="shared" si="4"/>
        <v>-150000</v>
      </c>
      <c r="F42" s="108" t="s">
        <v>78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>
      <c r="A43" s="104" t="s">
        <v>79</v>
      </c>
      <c r="B43" s="105"/>
      <c r="C43" s="106"/>
      <c r="D43" s="106">
        <v>988.0</v>
      </c>
      <c r="E43" s="107">
        <f t="shared" si="4"/>
        <v>-988</v>
      </c>
      <c r="F43" s="108" t="s">
        <v>80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>
      <c r="A44" s="104" t="s">
        <v>81</v>
      </c>
      <c r="B44" s="105"/>
      <c r="C44" s="106"/>
      <c r="D44" s="106">
        <v>109056.25</v>
      </c>
      <c r="E44" s="107">
        <f t="shared" si="4"/>
        <v>-109056.25</v>
      </c>
      <c r="F44" s="108" t="s">
        <v>82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>
      <c r="A45" s="104" t="s">
        <v>83</v>
      </c>
      <c r="B45" s="105"/>
      <c r="C45" s="106"/>
      <c r="D45" s="106">
        <v>10000.0</v>
      </c>
      <c r="E45" s="107">
        <f t="shared" si="4"/>
        <v>-10000</v>
      </c>
      <c r="F45" s="108" t="s">
        <v>82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>
      <c r="A46" s="104" t="s">
        <v>84</v>
      </c>
      <c r="B46" s="105"/>
      <c r="C46" s="106"/>
      <c r="D46" s="106">
        <v>1800.0</v>
      </c>
      <c r="E46" s="107">
        <f t="shared" si="4"/>
        <v>-1800</v>
      </c>
      <c r="F46" s="108" t="s">
        <v>85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>
      <c r="A47" s="104" t="s">
        <v>86</v>
      </c>
      <c r="B47" s="105"/>
      <c r="C47" s="106"/>
      <c r="D47" s="106">
        <v>5700.0</v>
      </c>
      <c r="E47" s="107">
        <f t="shared" si="4"/>
        <v>-5700</v>
      </c>
      <c r="F47" s="108" t="s">
        <v>82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>
      <c r="A48" s="104" t="s">
        <v>87</v>
      </c>
      <c r="B48" s="105"/>
      <c r="C48" s="106"/>
      <c r="D48" s="106">
        <v>5000.0</v>
      </c>
      <c r="E48" s="107">
        <f t="shared" si="4"/>
        <v>-5000</v>
      </c>
      <c r="F48" s="108" t="s">
        <v>82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>
      <c r="A49" s="104" t="s">
        <v>88</v>
      </c>
      <c r="B49" s="105"/>
      <c r="C49" s="106"/>
      <c r="D49" s="106">
        <v>5700.0</v>
      </c>
      <c r="E49" s="107">
        <f t="shared" si="4"/>
        <v>-5700</v>
      </c>
      <c r="F49" s="108" t="s">
        <v>82</v>
      </c>
      <c r="G49" s="3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>
      <c r="A50" s="104" t="s">
        <v>89</v>
      </c>
      <c r="B50" s="105"/>
      <c r="C50" s="106"/>
      <c r="D50" s="106">
        <v>1600.0</v>
      </c>
      <c r="E50" s="107">
        <f t="shared" si="4"/>
        <v>-1600</v>
      </c>
      <c r="F50" s="108" t="s">
        <v>82</v>
      </c>
      <c r="G50" s="3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>
      <c r="A51" s="104" t="s">
        <v>90</v>
      </c>
      <c r="B51" s="105"/>
      <c r="C51" s="106"/>
      <c r="D51" s="106">
        <v>2000.0</v>
      </c>
      <c r="E51" s="107">
        <f t="shared" si="4"/>
        <v>-2000</v>
      </c>
      <c r="F51" s="108" t="s">
        <v>82</v>
      </c>
      <c r="G51" s="3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>
      <c r="A52" s="104" t="s">
        <v>91</v>
      </c>
      <c r="B52" s="105"/>
      <c r="C52" s="106"/>
      <c r="D52" s="106">
        <v>8100.0</v>
      </c>
      <c r="E52" s="107">
        <f t="shared" si="4"/>
        <v>-8100</v>
      </c>
      <c r="F52" s="108" t="s">
        <v>82</v>
      </c>
      <c r="G52" s="3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>
      <c r="A53" s="104" t="s">
        <v>92</v>
      </c>
      <c r="B53" s="105"/>
      <c r="C53" s="106"/>
      <c r="D53" s="106">
        <v>4852.0</v>
      </c>
      <c r="E53" s="107">
        <f t="shared" si="4"/>
        <v>-4852</v>
      </c>
      <c r="F53" s="108" t="s">
        <v>82</v>
      </c>
      <c r="G53" s="3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>
      <c r="A54" s="104" t="s">
        <v>93</v>
      </c>
      <c r="B54" s="105"/>
      <c r="C54" s="106"/>
      <c r="D54" s="106">
        <v>2400.0</v>
      </c>
      <c r="E54" s="107">
        <f t="shared" si="4"/>
        <v>-2400</v>
      </c>
      <c r="F54" s="108" t="s">
        <v>82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>
      <c r="A55" s="104" t="s">
        <v>94</v>
      </c>
      <c r="B55" s="105"/>
      <c r="C55" s="106"/>
      <c r="D55" s="106">
        <v>4000.0</v>
      </c>
      <c r="E55" s="107">
        <f t="shared" si="4"/>
        <v>-4000</v>
      </c>
      <c r="F55" s="108" t="s">
        <v>82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>
      <c r="A56" s="109" t="s">
        <v>95</v>
      </c>
      <c r="B56" s="110"/>
      <c r="C56" s="111"/>
      <c r="D56" s="111">
        <v>6813.0</v>
      </c>
      <c r="E56" s="112">
        <f t="shared" si="4"/>
        <v>-6813</v>
      </c>
      <c r="F56" s="113" t="s">
        <v>82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ht="12.0" customHeight="1">
      <c r="A57" s="99"/>
      <c r="B57" s="100"/>
      <c r="C57" s="101"/>
      <c r="D57" s="101"/>
      <c r="E57" s="102">
        <f t="shared" si="4"/>
        <v>0</v>
      </c>
      <c r="F57" s="114"/>
      <c r="G57" s="58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12.0" customHeight="1">
      <c r="A58" s="115" t="s">
        <v>44</v>
      </c>
      <c r="B58" s="116"/>
      <c r="C58" s="117"/>
      <c r="D58" s="118"/>
      <c r="E58" s="119">
        <f>E37-sum(E39:E57)</f>
        <v>335889.25</v>
      </c>
      <c r="F58" s="120"/>
      <c r="G58" s="16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ht="12.0" customHeight="1">
      <c r="A59" s="46"/>
      <c r="B59" s="49"/>
      <c r="C59" s="16"/>
      <c r="D59" s="17"/>
      <c r="E59" s="10"/>
      <c r="F59" s="16"/>
      <c r="G59" s="1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ht="12.0" customHeight="1">
      <c r="A60" s="50" t="s">
        <v>45</v>
      </c>
      <c r="B60" s="51"/>
      <c r="C60" s="52"/>
      <c r="D60" s="53"/>
      <c r="E60" s="54">
        <f>E33-E58</f>
        <v>1783595.31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ht="12.0" customHeight="1">
      <c r="A61" s="17"/>
      <c r="B61" s="35"/>
      <c r="C61" s="41"/>
      <c r="D61" s="17"/>
      <c r="E61" s="17"/>
      <c r="F61" s="16"/>
      <c r="G61" s="1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ht="12.0" customHeight="1">
      <c r="A62" s="17"/>
      <c r="B62" s="35"/>
      <c r="C62" s="121" t="s">
        <v>96</v>
      </c>
      <c r="D62" s="122"/>
      <c r="E62" s="26">
        <f>E63+E58</f>
        <v>452765.25</v>
      </c>
      <c r="F62" s="16"/>
      <c r="G62" s="16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ht="12.0" customHeight="1">
      <c r="A63" s="6"/>
      <c r="B63" s="5"/>
      <c r="C63" s="121" t="s">
        <v>97</v>
      </c>
      <c r="D63" s="122"/>
      <c r="E63" s="123">
        <f>-sum(E22:E25)</f>
        <v>116876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12.0" customHeight="1">
      <c r="A64" s="6"/>
      <c r="B64" s="5"/>
      <c r="C64" s="124"/>
      <c r="D64" s="124"/>
      <c r="E64" s="6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ht="12.0" customHeight="1">
      <c r="A65" s="6" t="s">
        <v>46</v>
      </c>
      <c r="B65" s="59" t="s">
        <v>47</v>
      </c>
      <c r="C65" s="3"/>
      <c r="D65" s="59" t="s">
        <v>48</v>
      </c>
      <c r="E65" s="19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ht="12.0" customHeight="1">
      <c r="A66" s="6"/>
      <c r="B66" s="125"/>
      <c r="C66" s="3"/>
      <c r="D66" s="62"/>
      <c r="E66" s="6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ht="12.0" customHeight="1">
      <c r="A67" s="6"/>
      <c r="B67" s="126"/>
      <c r="C67" s="3"/>
      <c r="D67" s="62"/>
      <c r="E67" s="6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ht="12.0" customHeight="1">
      <c r="A68" s="127" t="s">
        <v>49</v>
      </c>
      <c r="B68" s="128" t="s">
        <v>50</v>
      </c>
      <c r="C68" s="3"/>
      <c r="D68" s="66"/>
      <c r="E68" s="6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ht="12.0" customHeight="1">
      <c r="A69" s="6" t="s">
        <v>51</v>
      </c>
      <c r="B69" s="19" t="s">
        <v>51</v>
      </c>
      <c r="C69" s="3"/>
      <c r="D69" s="68" t="s">
        <v>52</v>
      </c>
      <c r="E69" s="19" t="s">
        <v>53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12.0" customHeight="1">
      <c r="A70" s="17" t="s">
        <v>54</v>
      </c>
      <c r="B70" s="71" t="s">
        <v>55</v>
      </c>
      <c r="C70" s="16"/>
      <c r="D70" s="71" t="s">
        <v>56</v>
      </c>
      <c r="E70" s="72" t="s">
        <v>57</v>
      </c>
      <c r="F70" s="16"/>
      <c r="G70" s="16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ht="12.0" customHeight="1">
      <c r="A71" s="129" t="s">
        <v>58</v>
      </c>
      <c r="B71" s="130">
        <v>9.161380838E9</v>
      </c>
      <c r="C71" s="3"/>
      <c r="D71" s="59"/>
      <c r="E71" s="19" t="s">
        <v>59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ht="12.0" customHeight="1">
      <c r="A72" s="75"/>
      <c r="B72" s="77"/>
      <c r="C72" s="77"/>
      <c r="D72" s="6"/>
      <c r="E72" s="6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ht="12.0" customHeight="1">
      <c r="A73" s="75"/>
      <c r="B73" s="77"/>
      <c r="C73" s="77"/>
      <c r="D73" s="6"/>
      <c r="E73" s="6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ht="12.0" customHeight="1">
      <c r="A74" s="6" t="s">
        <v>60</v>
      </c>
      <c r="B74" s="77"/>
      <c r="C74" s="77"/>
      <c r="D74" s="6"/>
      <c r="E74" s="6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ht="12.0" customHeight="1">
      <c r="A75" s="78" t="s">
        <v>61</v>
      </c>
      <c r="B75" s="5"/>
      <c r="C75" s="5"/>
      <c r="D75" s="6"/>
      <c r="E75" s="6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ht="12.0" customHeight="1">
      <c r="A76" s="78" t="s">
        <v>62</v>
      </c>
      <c r="B76" s="5"/>
      <c r="C76" s="5"/>
      <c r="D76" s="6"/>
      <c r="E76" s="6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ht="12.0" customHeight="1">
      <c r="A77" s="6"/>
      <c r="B77" s="5"/>
      <c r="C77" s="5"/>
      <c r="D77" s="6"/>
      <c r="E77" s="6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ht="12.0" customHeight="1">
      <c r="A78" s="6"/>
      <c r="B78" s="5"/>
      <c r="C78" s="5"/>
      <c r="D78" s="6"/>
      <c r="E78" s="6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ht="12.0" customHeight="1">
      <c r="A79" s="6"/>
      <c r="B79" s="5"/>
      <c r="C79" s="5"/>
      <c r="D79" s="6"/>
      <c r="E79" s="6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ht="12.0" customHeight="1">
      <c r="A80" s="6"/>
      <c r="B80" s="5"/>
      <c r="C80" s="5"/>
      <c r="D80" s="6"/>
      <c r="E80" s="6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ht="12.0" customHeight="1">
      <c r="A81" s="6"/>
      <c r="B81" s="5"/>
      <c r="C81" s="5"/>
      <c r="D81" s="6"/>
      <c r="E81" s="6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ht="12.0" customHeight="1">
      <c r="A82" s="6"/>
      <c r="B82" s="5"/>
      <c r="C82" s="5"/>
      <c r="D82" s="6"/>
      <c r="E82" s="6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ht="12.0" customHeight="1">
      <c r="A83" s="6"/>
      <c r="B83" s="5"/>
      <c r="C83" s="5"/>
      <c r="D83" s="6"/>
      <c r="E83" s="6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2.0" customHeight="1">
      <c r="A84" s="6"/>
      <c r="B84" s="5"/>
      <c r="C84" s="5"/>
      <c r="D84" s="6"/>
      <c r="E84" s="6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ht="12.0" customHeight="1">
      <c r="A85" s="6"/>
      <c r="B85" s="5"/>
      <c r="C85" s="5"/>
      <c r="D85" s="6"/>
      <c r="E85" s="6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ht="12.0" customHeight="1">
      <c r="A86" s="6"/>
      <c r="B86" s="5"/>
      <c r="C86" s="5"/>
      <c r="D86" s="6"/>
      <c r="E86" s="6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ht="12.0" customHeight="1">
      <c r="A87" s="6"/>
      <c r="B87" s="5"/>
      <c r="C87" s="5"/>
      <c r="D87" s="6"/>
      <c r="E87" s="6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ht="12.0" customHeight="1">
      <c r="A88" s="6"/>
      <c r="B88" s="5"/>
      <c r="C88" s="5"/>
      <c r="D88" s="6"/>
      <c r="E88" s="6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ht="12.0" customHeight="1">
      <c r="A89" s="6"/>
      <c r="B89" s="5"/>
      <c r="C89" s="5"/>
      <c r="D89" s="6"/>
      <c r="E89" s="6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ht="12.0" customHeight="1">
      <c r="A90" s="6"/>
      <c r="B90" s="5"/>
      <c r="C90" s="5"/>
      <c r="D90" s="6"/>
      <c r="E90" s="6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ht="12.0" customHeight="1">
      <c r="A91" s="6"/>
      <c r="B91" s="5"/>
      <c r="C91" s="5"/>
      <c r="D91" s="6"/>
      <c r="E91" s="6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ht="12.0" customHeight="1">
      <c r="A92" s="6"/>
      <c r="B92" s="5"/>
      <c r="C92" s="5"/>
      <c r="D92" s="6"/>
      <c r="E92" s="6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ht="12.0" customHeight="1">
      <c r="A93" s="6"/>
      <c r="B93" s="5"/>
      <c r="C93" s="5"/>
      <c r="D93" s="6"/>
      <c r="E93" s="6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ht="12.0" customHeight="1">
      <c r="A94" s="6"/>
      <c r="B94" s="5"/>
      <c r="C94" s="5"/>
      <c r="D94" s="6"/>
      <c r="E94" s="6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ht="12.0" customHeight="1">
      <c r="A95" s="6"/>
      <c r="B95" s="5"/>
      <c r="C95" s="5"/>
      <c r="D95" s="6"/>
      <c r="E95" s="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ht="12.0" customHeight="1">
      <c r="A96" s="6"/>
      <c r="B96" s="5"/>
      <c r="C96" s="5"/>
      <c r="D96" s="6"/>
      <c r="E96" s="6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ht="12.0" customHeight="1">
      <c r="A97" s="6"/>
      <c r="B97" s="5"/>
      <c r="C97" s="5"/>
      <c r="D97" s="6"/>
      <c r="E97" s="6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ht="12.0" customHeight="1">
      <c r="A98" s="6"/>
      <c r="B98" s="5"/>
      <c r="C98" s="5"/>
      <c r="D98" s="6"/>
      <c r="E98" s="6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ht="12.0" customHeight="1">
      <c r="A99" s="6"/>
      <c r="B99" s="5"/>
      <c r="C99" s="5"/>
      <c r="D99" s="6"/>
      <c r="E99" s="6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ht="12.0" customHeight="1">
      <c r="A100" s="6"/>
      <c r="B100" s="5"/>
      <c r="C100" s="5"/>
      <c r="D100" s="6"/>
      <c r="E100" s="6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ht="12.0" customHeight="1">
      <c r="A101" s="6"/>
      <c r="B101" s="5"/>
      <c r="C101" s="5"/>
      <c r="D101" s="6"/>
      <c r="E101" s="6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12.0" customHeight="1">
      <c r="A102" s="6"/>
      <c r="B102" s="5"/>
      <c r="C102" s="5"/>
      <c r="D102" s="6"/>
      <c r="E102" s="6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ht="12.0" customHeight="1">
      <c r="A103" s="6"/>
      <c r="B103" s="5"/>
      <c r="C103" s="5"/>
      <c r="D103" s="6"/>
      <c r="E103" s="6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ht="12.0" customHeight="1">
      <c r="A104" s="6"/>
      <c r="B104" s="5"/>
      <c r="C104" s="5"/>
      <c r="D104" s="6"/>
      <c r="E104" s="6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12.0" customHeight="1">
      <c r="A105" s="6"/>
      <c r="B105" s="5"/>
      <c r="C105" s="5"/>
      <c r="D105" s="6"/>
      <c r="E105" s="6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ht="12.0" customHeight="1">
      <c r="A106" s="6"/>
      <c r="B106" s="5"/>
      <c r="C106" s="5"/>
      <c r="D106" s="6"/>
      <c r="E106" s="6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ht="12.0" customHeight="1">
      <c r="A107" s="6"/>
      <c r="B107" s="5"/>
      <c r="C107" s="5"/>
      <c r="D107" s="6"/>
      <c r="E107" s="6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ht="12.0" customHeight="1">
      <c r="A108" s="6"/>
      <c r="B108" s="5"/>
      <c r="C108" s="5"/>
      <c r="D108" s="6"/>
      <c r="E108" s="6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ht="12.0" customHeight="1">
      <c r="A109" s="6"/>
      <c r="B109" s="5"/>
      <c r="C109" s="5"/>
      <c r="D109" s="6"/>
      <c r="E109" s="6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ht="12.0" customHeight="1">
      <c r="A110" s="6"/>
      <c r="B110" s="5"/>
      <c r="C110" s="5"/>
      <c r="D110" s="6"/>
      <c r="E110" s="6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ht="12.0" customHeight="1">
      <c r="A111" s="6"/>
      <c r="B111" s="5"/>
      <c r="C111" s="5"/>
      <c r="D111" s="6"/>
      <c r="E111" s="6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ht="12.0" customHeight="1">
      <c r="A112" s="6"/>
      <c r="B112" s="5"/>
      <c r="C112" s="5"/>
      <c r="D112" s="6"/>
      <c r="E112" s="6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ht="12.0" customHeight="1">
      <c r="A113" s="6"/>
      <c r="B113" s="5"/>
      <c r="C113" s="5"/>
      <c r="D113" s="6"/>
      <c r="E113" s="6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ht="12.0" customHeight="1">
      <c r="A114" s="6"/>
      <c r="B114" s="5"/>
      <c r="C114" s="5"/>
      <c r="D114" s="6"/>
      <c r="E114" s="6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ht="12.0" customHeight="1">
      <c r="A115" s="6"/>
      <c r="B115" s="5"/>
      <c r="C115" s="5"/>
      <c r="D115" s="6"/>
      <c r="E115" s="6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ht="12.0" customHeight="1">
      <c r="A116" s="6"/>
      <c r="B116" s="5"/>
      <c r="C116" s="5"/>
      <c r="D116" s="6"/>
      <c r="E116" s="6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ht="12.0" customHeight="1">
      <c r="A117" s="6"/>
      <c r="B117" s="5"/>
      <c r="C117" s="5"/>
      <c r="D117" s="6"/>
      <c r="E117" s="6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ht="12.0" customHeight="1">
      <c r="A118" s="6"/>
      <c r="B118" s="5"/>
      <c r="C118" s="5"/>
      <c r="D118" s="6"/>
      <c r="E118" s="6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ht="12.0" customHeight="1">
      <c r="A119" s="6"/>
      <c r="B119" s="5"/>
      <c r="C119" s="5"/>
      <c r="D119" s="6"/>
      <c r="E119" s="6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ht="12.0" customHeight="1">
      <c r="A120" s="6"/>
      <c r="B120" s="5"/>
      <c r="C120" s="5"/>
      <c r="D120" s="6"/>
      <c r="E120" s="6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ht="12.0" customHeight="1">
      <c r="A121" s="6"/>
      <c r="B121" s="5"/>
      <c r="C121" s="5"/>
      <c r="D121" s="6"/>
      <c r="E121" s="6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ht="12.0" customHeight="1">
      <c r="A122" s="6"/>
      <c r="B122" s="5"/>
      <c r="C122" s="5"/>
      <c r="D122" s="6"/>
      <c r="E122" s="6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ht="12.0" customHeight="1">
      <c r="A123" s="6"/>
      <c r="B123" s="5"/>
      <c r="C123" s="5"/>
      <c r="D123" s="6"/>
      <c r="E123" s="6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ht="12.0" customHeight="1">
      <c r="A124" s="6"/>
      <c r="B124" s="5"/>
      <c r="C124" s="5"/>
      <c r="D124" s="6"/>
      <c r="E124" s="6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ht="12.0" customHeight="1">
      <c r="A125" s="6"/>
      <c r="B125" s="5"/>
      <c r="C125" s="5"/>
      <c r="D125" s="6"/>
      <c r="E125" s="6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ht="12.0" customHeight="1">
      <c r="A126" s="6"/>
      <c r="B126" s="5"/>
      <c r="C126" s="5"/>
      <c r="D126" s="6"/>
      <c r="E126" s="6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ht="12.0" customHeight="1">
      <c r="A127" s="6"/>
      <c r="B127" s="5"/>
      <c r="C127" s="5"/>
      <c r="D127" s="6"/>
      <c r="E127" s="6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ht="12.0" customHeight="1">
      <c r="A128" s="6"/>
      <c r="B128" s="5"/>
      <c r="C128" s="5"/>
      <c r="D128" s="6"/>
      <c r="E128" s="6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ht="12.0" customHeight="1">
      <c r="A129" s="6"/>
      <c r="B129" s="5"/>
      <c r="C129" s="5"/>
      <c r="D129" s="6"/>
      <c r="E129" s="6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ht="12.0" customHeight="1">
      <c r="A130" s="6"/>
      <c r="B130" s="5"/>
      <c r="C130" s="5"/>
      <c r="D130" s="6"/>
      <c r="E130" s="6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ht="12.0" customHeight="1">
      <c r="A131" s="6"/>
      <c r="B131" s="5"/>
      <c r="C131" s="5"/>
      <c r="D131" s="6"/>
      <c r="E131" s="6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ht="12.0" customHeight="1">
      <c r="A132" s="6"/>
      <c r="B132" s="5"/>
      <c r="C132" s="5"/>
      <c r="D132" s="6"/>
      <c r="E132" s="6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ht="12.0" customHeight="1">
      <c r="A133" s="6"/>
      <c r="B133" s="5"/>
      <c r="C133" s="5"/>
      <c r="D133" s="6"/>
      <c r="E133" s="6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ht="12.0" customHeight="1">
      <c r="A134" s="6"/>
      <c r="B134" s="5"/>
      <c r="C134" s="5"/>
      <c r="D134" s="6"/>
      <c r="E134" s="6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ht="12.0" customHeight="1">
      <c r="A135" s="6"/>
      <c r="B135" s="5"/>
      <c r="C135" s="5"/>
      <c r="D135" s="6"/>
      <c r="E135" s="6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ht="12.0" customHeight="1">
      <c r="A136" s="6"/>
      <c r="B136" s="5"/>
      <c r="C136" s="5"/>
      <c r="D136" s="6"/>
      <c r="E136" s="6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ht="12.0" customHeight="1">
      <c r="A137" s="6"/>
      <c r="B137" s="5"/>
      <c r="C137" s="5"/>
      <c r="D137" s="6"/>
      <c r="E137" s="6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ht="12.0" customHeight="1">
      <c r="A138" s="6"/>
      <c r="B138" s="5"/>
      <c r="C138" s="5"/>
      <c r="D138" s="6"/>
      <c r="E138" s="6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ht="12.0" customHeight="1">
      <c r="A139" s="6"/>
      <c r="B139" s="5"/>
      <c r="C139" s="5"/>
      <c r="D139" s="6"/>
      <c r="E139" s="6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ht="12.0" customHeight="1">
      <c r="A140" s="6"/>
      <c r="B140" s="5"/>
      <c r="C140" s="5"/>
      <c r="D140" s="6"/>
      <c r="E140" s="6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ht="12.0" customHeight="1">
      <c r="A141" s="6"/>
      <c r="B141" s="5"/>
      <c r="C141" s="5"/>
      <c r="D141" s="6"/>
      <c r="E141" s="6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ht="12.0" customHeight="1">
      <c r="A142" s="6"/>
      <c r="B142" s="5"/>
      <c r="C142" s="5"/>
      <c r="D142" s="6"/>
      <c r="E142" s="6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ht="12.0" customHeight="1">
      <c r="A143" s="6"/>
      <c r="B143" s="5"/>
      <c r="C143" s="5"/>
      <c r="D143" s="6"/>
      <c r="E143" s="6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ht="12.0" customHeight="1">
      <c r="A144" s="6"/>
      <c r="B144" s="5"/>
      <c r="C144" s="5"/>
      <c r="D144" s="6"/>
      <c r="E144" s="6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ht="12.0" customHeight="1">
      <c r="A145" s="6"/>
      <c r="B145" s="5"/>
      <c r="C145" s="5"/>
      <c r="D145" s="6"/>
      <c r="E145" s="6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ht="12.0" customHeight="1">
      <c r="A146" s="6"/>
      <c r="B146" s="5"/>
      <c r="C146" s="5"/>
      <c r="D146" s="6"/>
      <c r="E146" s="6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ht="12.0" customHeight="1">
      <c r="A147" s="6"/>
      <c r="B147" s="5"/>
      <c r="C147" s="5"/>
      <c r="D147" s="6"/>
      <c r="E147" s="6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ht="12.0" customHeight="1">
      <c r="A148" s="6"/>
      <c r="B148" s="5"/>
      <c r="C148" s="5"/>
      <c r="D148" s="6"/>
      <c r="E148" s="6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ht="12.0" customHeight="1">
      <c r="A149" s="6"/>
      <c r="B149" s="5"/>
      <c r="C149" s="5"/>
      <c r="D149" s="6"/>
      <c r="E149" s="6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ht="12.0" customHeight="1">
      <c r="A150" s="6"/>
      <c r="B150" s="5"/>
      <c r="C150" s="5"/>
      <c r="D150" s="6"/>
      <c r="E150" s="6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12.0" customHeight="1">
      <c r="A151" s="6"/>
      <c r="B151" s="5"/>
      <c r="C151" s="5"/>
      <c r="D151" s="6"/>
      <c r="E151" s="6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ht="12.0" customHeight="1">
      <c r="A152" s="6"/>
      <c r="B152" s="5"/>
      <c r="C152" s="5"/>
      <c r="D152" s="6"/>
      <c r="E152" s="6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ht="12.0" customHeight="1">
      <c r="A153" s="6"/>
      <c r="B153" s="5"/>
      <c r="C153" s="5"/>
      <c r="D153" s="6"/>
      <c r="E153" s="6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ht="12.0" customHeight="1">
      <c r="A154" s="6"/>
      <c r="B154" s="5"/>
      <c r="C154" s="5"/>
      <c r="D154" s="6"/>
      <c r="E154" s="6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ht="12.0" customHeight="1">
      <c r="A155" s="6"/>
      <c r="B155" s="5"/>
      <c r="C155" s="5"/>
      <c r="D155" s="6"/>
      <c r="E155" s="6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ht="12.0" customHeight="1">
      <c r="A156" s="6"/>
      <c r="B156" s="5"/>
      <c r="C156" s="5"/>
      <c r="D156" s="6"/>
      <c r="E156" s="6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ht="12.0" customHeight="1">
      <c r="A157" s="6"/>
      <c r="B157" s="5"/>
      <c r="C157" s="5"/>
      <c r="D157" s="6"/>
      <c r="E157" s="6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ht="12.0" customHeight="1">
      <c r="A158" s="6"/>
      <c r="B158" s="5"/>
      <c r="C158" s="5"/>
      <c r="D158" s="6"/>
      <c r="E158" s="6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ht="12.0" customHeight="1">
      <c r="A159" s="6"/>
      <c r="B159" s="5"/>
      <c r="C159" s="5"/>
      <c r="D159" s="6"/>
      <c r="E159" s="6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ht="12.0" customHeight="1">
      <c r="A160" s="6"/>
      <c r="B160" s="5"/>
      <c r="C160" s="5"/>
      <c r="D160" s="6"/>
      <c r="E160" s="6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ht="12.0" customHeight="1">
      <c r="A161" s="6"/>
      <c r="B161" s="5"/>
      <c r="C161" s="5"/>
      <c r="D161" s="6"/>
      <c r="E161" s="6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ht="12.0" customHeight="1">
      <c r="A162" s="6"/>
      <c r="B162" s="5"/>
      <c r="C162" s="5"/>
      <c r="D162" s="6"/>
      <c r="E162" s="6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ht="12.0" customHeight="1">
      <c r="A163" s="6"/>
      <c r="B163" s="5"/>
      <c r="C163" s="5"/>
      <c r="D163" s="6"/>
      <c r="E163" s="6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ht="12.0" customHeight="1">
      <c r="A164" s="6"/>
      <c r="B164" s="5"/>
      <c r="C164" s="5"/>
      <c r="D164" s="6"/>
      <c r="E164" s="6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ht="12.0" customHeight="1">
      <c r="A165" s="6"/>
      <c r="B165" s="5"/>
      <c r="C165" s="5"/>
      <c r="D165" s="6"/>
      <c r="E165" s="6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ht="12.0" customHeight="1">
      <c r="A166" s="6"/>
      <c r="B166" s="5"/>
      <c r="C166" s="5"/>
      <c r="D166" s="6"/>
      <c r="E166" s="6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ht="12.0" customHeight="1">
      <c r="A167" s="6"/>
      <c r="B167" s="5"/>
      <c r="C167" s="5"/>
      <c r="D167" s="6"/>
      <c r="E167" s="6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ht="12.0" customHeight="1">
      <c r="A168" s="6"/>
      <c r="B168" s="5"/>
      <c r="C168" s="5"/>
      <c r="D168" s="6"/>
      <c r="E168" s="6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ht="12.0" customHeight="1">
      <c r="A169" s="6"/>
      <c r="B169" s="5"/>
      <c r="C169" s="5"/>
      <c r="D169" s="6"/>
      <c r="E169" s="6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ht="12.0" customHeight="1">
      <c r="A170" s="6"/>
      <c r="B170" s="5"/>
      <c r="C170" s="5"/>
      <c r="D170" s="6"/>
      <c r="E170" s="6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ht="12.0" customHeight="1">
      <c r="A171" s="6"/>
      <c r="B171" s="5"/>
      <c r="C171" s="5"/>
      <c r="D171" s="6"/>
      <c r="E171" s="6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ht="12.0" customHeight="1">
      <c r="A172" s="6"/>
      <c r="B172" s="5"/>
      <c r="C172" s="5"/>
      <c r="D172" s="6"/>
      <c r="E172" s="6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ht="12.0" customHeight="1">
      <c r="A173" s="6"/>
      <c r="B173" s="5"/>
      <c r="C173" s="5"/>
      <c r="D173" s="6"/>
      <c r="E173" s="6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ht="12.0" customHeight="1">
      <c r="A174" s="6"/>
      <c r="B174" s="5"/>
      <c r="C174" s="5"/>
      <c r="D174" s="6"/>
      <c r="E174" s="6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ht="12.0" customHeight="1">
      <c r="A175" s="6"/>
      <c r="B175" s="5"/>
      <c r="C175" s="5"/>
      <c r="D175" s="6"/>
      <c r="E175" s="6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ht="12.0" customHeight="1">
      <c r="A176" s="6"/>
      <c r="B176" s="5"/>
      <c r="C176" s="5"/>
      <c r="D176" s="6"/>
      <c r="E176" s="6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ht="12.0" customHeight="1">
      <c r="A177" s="6"/>
      <c r="B177" s="5"/>
      <c r="C177" s="5"/>
      <c r="D177" s="6"/>
      <c r="E177" s="6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ht="12.0" customHeight="1">
      <c r="A178" s="6"/>
      <c r="B178" s="5"/>
      <c r="C178" s="5"/>
      <c r="D178" s="6"/>
      <c r="E178" s="6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ht="12.0" customHeight="1">
      <c r="A179" s="6"/>
      <c r="B179" s="5"/>
      <c r="C179" s="5"/>
      <c r="D179" s="6"/>
      <c r="E179" s="6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ht="12.0" customHeight="1">
      <c r="A180" s="6"/>
      <c r="B180" s="5"/>
      <c r="C180" s="5"/>
      <c r="D180" s="6"/>
      <c r="E180" s="6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ht="12.0" customHeight="1">
      <c r="A181" s="6"/>
      <c r="B181" s="5"/>
      <c r="C181" s="5"/>
      <c r="D181" s="6"/>
      <c r="E181" s="6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ht="12.0" customHeight="1">
      <c r="A182" s="6"/>
      <c r="B182" s="5"/>
      <c r="C182" s="5"/>
      <c r="D182" s="6"/>
      <c r="E182" s="6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ht="12.0" customHeight="1">
      <c r="A183" s="6"/>
      <c r="B183" s="5"/>
      <c r="C183" s="5"/>
      <c r="D183" s="6"/>
      <c r="E183" s="6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ht="12.0" customHeight="1">
      <c r="A184" s="6"/>
      <c r="B184" s="5"/>
      <c r="C184" s="5"/>
      <c r="D184" s="6"/>
      <c r="E184" s="6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ht="12.0" customHeight="1">
      <c r="A185" s="6"/>
      <c r="B185" s="5"/>
      <c r="C185" s="5"/>
      <c r="D185" s="6"/>
      <c r="E185" s="6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ht="12.0" customHeight="1">
      <c r="A186" s="6"/>
      <c r="B186" s="5"/>
      <c r="C186" s="5"/>
      <c r="D186" s="6"/>
      <c r="E186" s="6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ht="12.0" customHeight="1">
      <c r="A187" s="6"/>
      <c r="B187" s="5"/>
      <c r="C187" s="5"/>
      <c r="D187" s="6"/>
      <c r="E187" s="6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ht="12.0" customHeight="1">
      <c r="A188" s="6"/>
      <c r="B188" s="5"/>
      <c r="C188" s="5"/>
      <c r="D188" s="6"/>
      <c r="E188" s="6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ht="12.0" customHeight="1">
      <c r="A189" s="6"/>
      <c r="B189" s="5"/>
      <c r="C189" s="5"/>
      <c r="D189" s="6"/>
      <c r="E189" s="6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ht="12.0" customHeight="1">
      <c r="A190" s="6"/>
      <c r="B190" s="5"/>
      <c r="C190" s="5"/>
      <c r="D190" s="6"/>
      <c r="E190" s="6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ht="12.0" customHeight="1">
      <c r="A191" s="6"/>
      <c r="B191" s="5"/>
      <c r="C191" s="5"/>
      <c r="D191" s="6"/>
      <c r="E191" s="6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ht="12.0" customHeight="1">
      <c r="A192" s="6"/>
      <c r="B192" s="5"/>
      <c r="C192" s="5"/>
      <c r="D192" s="6"/>
      <c r="E192" s="6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ht="12.0" customHeight="1">
      <c r="A193" s="6"/>
      <c r="B193" s="5"/>
      <c r="C193" s="5"/>
      <c r="D193" s="6"/>
      <c r="E193" s="6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ht="12.0" customHeight="1">
      <c r="A194" s="6"/>
      <c r="B194" s="5"/>
      <c r="C194" s="5"/>
      <c r="D194" s="6"/>
      <c r="E194" s="6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ht="12.0" customHeight="1">
      <c r="A195" s="6"/>
      <c r="B195" s="5"/>
      <c r="C195" s="5"/>
      <c r="D195" s="6"/>
      <c r="E195" s="6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ht="12.0" customHeight="1">
      <c r="A196" s="6"/>
      <c r="B196" s="5"/>
      <c r="C196" s="5"/>
      <c r="D196" s="6"/>
      <c r="E196" s="6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ht="12.0" customHeight="1">
      <c r="A197" s="6"/>
      <c r="B197" s="5"/>
      <c r="C197" s="5"/>
      <c r="D197" s="6"/>
      <c r="E197" s="6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ht="12.0" customHeight="1">
      <c r="A198" s="6"/>
      <c r="B198" s="5"/>
      <c r="C198" s="5"/>
      <c r="D198" s="6"/>
      <c r="E198" s="6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ht="12.0" customHeight="1">
      <c r="A199" s="6"/>
      <c r="B199" s="5"/>
      <c r="C199" s="5"/>
      <c r="D199" s="6"/>
      <c r="E199" s="6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ht="12.0" customHeight="1">
      <c r="A200" s="6"/>
      <c r="B200" s="5"/>
      <c r="C200" s="5"/>
      <c r="D200" s="6"/>
      <c r="E200" s="6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ht="12.0" customHeight="1">
      <c r="A201" s="6"/>
      <c r="B201" s="5"/>
      <c r="C201" s="5"/>
      <c r="D201" s="6"/>
      <c r="E201" s="6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ht="12.0" customHeight="1">
      <c r="A202" s="6"/>
      <c r="B202" s="5"/>
      <c r="C202" s="5"/>
      <c r="D202" s="6"/>
      <c r="E202" s="6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ht="12.0" customHeight="1">
      <c r="A203" s="6"/>
      <c r="B203" s="5"/>
      <c r="C203" s="5"/>
      <c r="D203" s="6"/>
      <c r="E203" s="6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ht="12.0" customHeight="1">
      <c r="A204" s="6"/>
      <c r="B204" s="5"/>
      <c r="C204" s="5"/>
      <c r="D204" s="6"/>
      <c r="E204" s="6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ht="12.0" customHeight="1">
      <c r="A205" s="6"/>
      <c r="B205" s="5"/>
      <c r="C205" s="5"/>
      <c r="D205" s="6"/>
      <c r="E205" s="6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ht="12.0" customHeight="1">
      <c r="A206" s="6"/>
      <c r="B206" s="5"/>
      <c r="C206" s="5"/>
      <c r="D206" s="6"/>
      <c r="E206" s="6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ht="12.0" customHeight="1">
      <c r="A207" s="6"/>
      <c r="B207" s="5"/>
      <c r="C207" s="5"/>
      <c r="D207" s="6"/>
      <c r="E207" s="6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ht="12.0" customHeight="1">
      <c r="A208" s="6"/>
      <c r="B208" s="5"/>
      <c r="C208" s="5"/>
      <c r="D208" s="6"/>
      <c r="E208" s="6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ht="12.0" customHeight="1">
      <c r="A209" s="6"/>
      <c r="B209" s="5"/>
      <c r="C209" s="5"/>
      <c r="D209" s="6"/>
      <c r="E209" s="6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ht="12.0" customHeight="1">
      <c r="A210" s="6"/>
      <c r="B210" s="5"/>
      <c r="C210" s="5"/>
      <c r="D210" s="6"/>
      <c r="E210" s="6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ht="12.0" customHeight="1">
      <c r="A211" s="6"/>
      <c r="B211" s="5"/>
      <c r="C211" s="5"/>
      <c r="D211" s="6"/>
      <c r="E211" s="6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ht="12.0" customHeight="1">
      <c r="A212" s="6"/>
      <c r="B212" s="5"/>
      <c r="C212" s="5"/>
      <c r="D212" s="6"/>
      <c r="E212" s="6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ht="12.0" customHeight="1">
      <c r="A213" s="6"/>
      <c r="B213" s="5"/>
      <c r="C213" s="5"/>
      <c r="D213" s="6"/>
      <c r="E213" s="6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ht="12.0" customHeight="1">
      <c r="A214" s="6"/>
      <c r="B214" s="5"/>
      <c r="C214" s="5"/>
      <c r="D214" s="6"/>
      <c r="E214" s="6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ht="12.0" customHeight="1">
      <c r="A215" s="6"/>
      <c r="B215" s="5"/>
      <c r="C215" s="5"/>
      <c r="D215" s="6"/>
      <c r="E215" s="6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ht="12.0" customHeight="1">
      <c r="A216" s="6"/>
      <c r="B216" s="5"/>
      <c r="C216" s="5"/>
      <c r="D216" s="6"/>
      <c r="E216" s="6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ht="12.0" customHeight="1">
      <c r="A217" s="6"/>
      <c r="B217" s="5"/>
      <c r="C217" s="5"/>
      <c r="D217" s="6"/>
      <c r="E217" s="6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ht="12.0" customHeight="1">
      <c r="A218" s="6"/>
      <c r="B218" s="5"/>
      <c r="C218" s="5"/>
      <c r="D218" s="6"/>
      <c r="E218" s="6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ht="12.0" customHeight="1">
      <c r="A219" s="6"/>
      <c r="B219" s="5"/>
      <c r="C219" s="5"/>
      <c r="D219" s="6"/>
      <c r="E219" s="6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ht="12.0" customHeight="1">
      <c r="A220" s="6"/>
      <c r="B220" s="5"/>
      <c r="C220" s="5"/>
      <c r="D220" s="6"/>
      <c r="E220" s="6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ht="12.0" customHeight="1">
      <c r="A221" s="6"/>
      <c r="B221" s="5"/>
      <c r="C221" s="5"/>
      <c r="D221" s="6"/>
      <c r="E221" s="6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ht="12.0" customHeight="1">
      <c r="A222" s="6"/>
      <c r="B222" s="5"/>
      <c r="C222" s="5"/>
      <c r="D222" s="6"/>
      <c r="E222" s="6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ht="12.0" customHeight="1">
      <c r="A223" s="6"/>
      <c r="B223" s="5"/>
      <c r="C223" s="5"/>
      <c r="D223" s="6"/>
      <c r="E223" s="6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ht="12.0" customHeight="1">
      <c r="A224" s="6"/>
      <c r="B224" s="5"/>
      <c r="C224" s="5"/>
      <c r="D224" s="6"/>
      <c r="E224" s="6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ht="12.0" customHeight="1">
      <c r="A225" s="6"/>
      <c r="B225" s="5"/>
      <c r="C225" s="5"/>
      <c r="D225" s="6"/>
      <c r="E225" s="6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ht="12.0" customHeight="1">
      <c r="A226" s="6"/>
      <c r="B226" s="5"/>
      <c r="C226" s="5"/>
      <c r="D226" s="6"/>
      <c r="E226" s="6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ht="12.0" customHeight="1">
      <c r="A227" s="6"/>
      <c r="B227" s="5"/>
      <c r="C227" s="5"/>
      <c r="D227" s="6"/>
      <c r="E227" s="6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ht="12.0" customHeight="1">
      <c r="A228" s="6"/>
      <c r="B228" s="5"/>
      <c r="C228" s="5"/>
      <c r="D228" s="6"/>
      <c r="E228" s="6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ht="12.0" customHeight="1">
      <c r="A229" s="6"/>
      <c r="B229" s="5"/>
      <c r="C229" s="5"/>
      <c r="D229" s="6"/>
      <c r="E229" s="6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ht="12.0" customHeight="1">
      <c r="A230" s="6"/>
      <c r="B230" s="5"/>
      <c r="C230" s="5"/>
      <c r="D230" s="6"/>
      <c r="E230" s="6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ht="12.0" customHeight="1">
      <c r="A231" s="6"/>
      <c r="B231" s="5"/>
      <c r="C231" s="5"/>
      <c r="D231" s="6"/>
      <c r="E231" s="6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ht="12.0" customHeight="1">
      <c r="A232" s="6"/>
      <c r="B232" s="5"/>
      <c r="C232" s="5"/>
      <c r="D232" s="6"/>
      <c r="E232" s="6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ht="12.0" customHeight="1">
      <c r="A233" s="6"/>
      <c r="B233" s="5"/>
      <c r="C233" s="5"/>
      <c r="D233" s="6"/>
      <c r="E233" s="6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ht="12.0" customHeight="1">
      <c r="A234" s="6"/>
      <c r="B234" s="5"/>
      <c r="C234" s="5"/>
      <c r="D234" s="6"/>
      <c r="E234" s="6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ht="12.0" customHeight="1">
      <c r="A235" s="6"/>
      <c r="B235" s="5"/>
      <c r="C235" s="5"/>
      <c r="D235" s="6"/>
      <c r="E235" s="6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ht="12.0" customHeight="1">
      <c r="A236" s="6"/>
      <c r="B236" s="5"/>
      <c r="C236" s="5"/>
      <c r="D236" s="6"/>
      <c r="E236" s="6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ht="12.0" customHeight="1">
      <c r="A237" s="6"/>
      <c r="B237" s="5"/>
      <c r="C237" s="5"/>
      <c r="D237" s="6"/>
      <c r="E237" s="6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ht="12.0" customHeight="1">
      <c r="A238" s="6"/>
      <c r="B238" s="5"/>
      <c r="C238" s="5"/>
      <c r="D238" s="6"/>
      <c r="E238" s="6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ht="12.0" customHeight="1">
      <c r="A239" s="6"/>
      <c r="B239" s="5"/>
      <c r="C239" s="5"/>
      <c r="D239" s="6"/>
      <c r="E239" s="6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ht="12.0" customHeight="1">
      <c r="A240" s="6"/>
      <c r="B240" s="5"/>
      <c r="C240" s="5"/>
      <c r="D240" s="6"/>
      <c r="E240" s="6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ht="12.0" customHeight="1">
      <c r="A241" s="6"/>
      <c r="B241" s="5"/>
      <c r="C241" s="5"/>
      <c r="D241" s="6"/>
      <c r="E241" s="6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ht="12.0" customHeight="1">
      <c r="A242" s="6"/>
      <c r="B242" s="5"/>
      <c r="C242" s="5"/>
      <c r="D242" s="6"/>
      <c r="E242" s="6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ht="12.0" customHeight="1">
      <c r="A243" s="6"/>
      <c r="B243" s="5"/>
      <c r="C243" s="5"/>
      <c r="D243" s="6"/>
      <c r="E243" s="6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ht="12.0" customHeight="1">
      <c r="A244" s="6"/>
      <c r="B244" s="5"/>
      <c r="C244" s="5"/>
      <c r="D244" s="6"/>
      <c r="E244" s="6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ht="12.0" customHeight="1">
      <c r="A245" s="6"/>
      <c r="B245" s="5"/>
      <c r="C245" s="5"/>
      <c r="D245" s="6"/>
      <c r="E245" s="6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ht="12.0" customHeight="1">
      <c r="A246" s="6"/>
      <c r="B246" s="5"/>
      <c r="C246" s="5"/>
      <c r="D246" s="6"/>
      <c r="E246" s="6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ht="12.0" customHeight="1">
      <c r="A247" s="6"/>
      <c r="B247" s="5"/>
      <c r="C247" s="5"/>
      <c r="D247" s="6"/>
      <c r="E247" s="6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ht="12.0" customHeight="1">
      <c r="A248" s="6"/>
      <c r="B248" s="5"/>
      <c r="C248" s="5"/>
      <c r="D248" s="6"/>
      <c r="E248" s="6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ht="12.0" customHeight="1">
      <c r="A249" s="6"/>
      <c r="B249" s="5"/>
      <c r="C249" s="5"/>
      <c r="D249" s="6"/>
      <c r="E249" s="6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ht="12.0" customHeight="1">
      <c r="A250" s="6"/>
      <c r="B250" s="5"/>
      <c r="C250" s="5"/>
      <c r="D250" s="6"/>
      <c r="E250" s="6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ht="12.0" customHeight="1">
      <c r="A251" s="6"/>
      <c r="B251" s="5"/>
      <c r="C251" s="5"/>
      <c r="D251" s="6"/>
      <c r="E251" s="6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ht="12.0" customHeight="1">
      <c r="A252" s="6"/>
      <c r="B252" s="5"/>
      <c r="C252" s="5"/>
      <c r="D252" s="6"/>
      <c r="E252" s="6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ht="12.0" customHeight="1">
      <c r="A253" s="6"/>
      <c r="B253" s="5"/>
      <c r="C253" s="5"/>
      <c r="D253" s="6"/>
      <c r="E253" s="6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ht="12.0" customHeight="1">
      <c r="A254" s="6"/>
      <c r="B254" s="5"/>
      <c r="C254" s="5"/>
      <c r="D254" s="6"/>
      <c r="E254" s="6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ht="12.0" customHeight="1">
      <c r="A255" s="6"/>
      <c r="B255" s="5"/>
      <c r="C255" s="5"/>
      <c r="D255" s="6"/>
      <c r="E255" s="6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ht="12.0" customHeight="1">
      <c r="A256" s="6"/>
      <c r="B256" s="5"/>
      <c r="C256" s="5"/>
      <c r="D256" s="6"/>
      <c r="E256" s="6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ht="12.0" customHeight="1">
      <c r="A257" s="6"/>
      <c r="B257" s="5"/>
      <c r="C257" s="5"/>
      <c r="D257" s="6"/>
      <c r="E257" s="6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ht="12.0" customHeight="1">
      <c r="A258" s="6"/>
      <c r="B258" s="5"/>
      <c r="C258" s="5"/>
      <c r="D258" s="6"/>
      <c r="E258" s="6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ht="12.0" customHeight="1">
      <c r="A259" s="6"/>
      <c r="B259" s="5"/>
      <c r="C259" s="5"/>
      <c r="D259" s="6"/>
      <c r="E259" s="6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ht="12.0" customHeight="1">
      <c r="A260" s="6"/>
      <c r="B260" s="5"/>
      <c r="C260" s="5"/>
      <c r="D260" s="6"/>
      <c r="E260" s="6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ht="12.0" customHeight="1">
      <c r="A261" s="6"/>
      <c r="B261" s="5"/>
      <c r="C261" s="5"/>
      <c r="D261" s="6"/>
      <c r="E261" s="6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ht="12.0" customHeight="1">
      <c r="A262" s="6"/>
      <c r="B262" s="5"/>
      <c r="C262" s="5"/>
      <c r="D262" s="6"/>
      <c r="E262" s="6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ht="12.0" customHeight="1">
      <c r="A263" s="6"/>
      <c r="B263" s="5"/>
      <c r="C263" s="5"/>
      <c r="D263" s="6"/>
      <c r="E263" s="6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ht="12.0" customHeight="1">
      <c r="A264" s="6"/>
      <c r="B264" s="5"/>
      <c r="C264" s="5"/>
      <c r="D264" s="6"/>
      <c r="E264" s="6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ht="12.0" customHeight="1">
      <c r="A265" s="6"/>
      <c r="B265" s="5"/>
      <c r="C265" s="5"/>
      <c r="D265" s="6"/>
      <c r="E265" s="6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ht="12.0" customHeight="1">
      <c r="A266" s="6"/>
      <c r="B266" s="5"/>
      <c r="C266" s="5"/>
      <c r="D266" s="6"/>
      <c r="E266" s="6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1">
    <mergeCell ref="A8:E8"/>
    <mergeCell ref="C62:D62"/>
    <mergeCell ref="C63:D63"/>
    <mergeCell ref="B66:B67"/>
    <mergeCell ref="A1:E1"/>
    <mergeCell ref="A2:E2"/>
    <mergeCell ref="A4:E4"/>
    <mergeCell ref="A5:E5"/>
    <mergeCell ref="A6:E6"/>
    <mergeCell ref="A7:E7"/>
    <mergeCell ref="L13:P13"/>
  </mergeCells>
  <printOptions/>
  <pageMargins bottom="0.75" footer="0.0" header="0.0" left="0.32" right="0.13" top="0.75"/>
  <pageSetup paperSize="9"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34.14"/>
    <col customWidth="1" min="2" max="2" width="16.86"/>
    <col customWidth="1" min="3" max="3" width="17.29"/>
    <col customWidth="1" min="4" max="4" width="22.0"/>
    <col customWidth="1" min="5" max="5" width="18.14"/>
    <col customWidth="1" min="6" max="6" width="23.29"/>
    <col customWidth="1" min="7" max="10" width="9.14"/>
    <col customWidth="1" min="11" max="11" width="12.14"/>
    <col customWidth="1" min="12" max="25" width="9.14"/>
  </cols>
  <sheetData>
    <row r="1" ht="12.0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12.0" customHeight="1">
      <c r="A2" s="1" t="s">
        <v>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12.0" customHeight="1">
      <c r="A3" s="4"/>
      <c r="B3" s="5"/>
      <c r="C3" s="5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ht="12.0" customHeight="1">
      <c r="A4" s="7" t="s">
        <v>2</v>
      </c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ht="12.0" customHeight="1">
      <c r="A5" s="7" t="s">
        <v>3</v>
      </c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ht="12.0" customHeight="1">
      <c r="A6" s="1" t="s">
        <v>4</v>
      </c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ht="12.0" customHeight="1">
      <c r="A7" s="1" t="s">
        <v>5</v>
      </c>
      <c r="B7" s="2"/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ht="12.0" customHeight="1">
      <c r="A8" s="8" t="s">
        <v>6</v>
      </c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ht="12.0" customHeight="1">
      <c r="A9" s="9"/>
      <c r="B9" s="10"/>
      <c r="C9" s="10"/>
      <c r="D9" s="6"/>
      <c r="E9" s="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ht="12.0" customHeight="1">
      <c r="A10" s="6"/>
      <c r="B10" s="5"/>
      <c r="C10" s="11"/>
      <c r="D10" s="6"/>
      <c r="E10" s="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12.0" customHeight="1">
      <c r="A11" s="131" t="s">
        <v>7</v>
      </c>
      <c r="B11" s="132"/>
      <c r="C11" s="131"/>
      <c r="D11" s="131"/>
      <c r="E11" s="133">
        <v>0.0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ht="12.0" customHeight="1">
      <c r="A12" s="6"/>
      <c r="B12" s="5"/>
      <c r="C12" s="5"/>
      <c r="D12" s="11"/>
      <c r="E12" s="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ht="12.0" customHeight="1">
      <c r="A13" s="17" t="s">
        <v>98</v>
      </c>
      <c r="B13" s="5"/>
      <c r="C13" s="18" t="s">
        <v>9</v>
      </c>
      <c r="D13" s="18" t="s">
        <v>10</v>
      </c>
      <c r="E13" s="18" t="s">
        <v>11</v>
      </c>
      <c r="F13" s="3"/>
      <c r="G13" s="3"/>
      <c r="H13" s="3"/>
      <c r="I13" s="3"/>
      <c r="J13" s="3"/>
      <c r="K13" s="3"/>
      <c r="L13" s="8"/>
      <c r="M13" s="2"/>
      <c r="N13" s="2"/>
      <c r="O13" s="2"/>
      <c r="P13" s="2"/>
      <c r="Q13" s="3"/>
      <c r="R13" s="3"/>
      <c r="S13" s="3"/>
      <c r="T13" s="3"/>
      <c r="U13" s="3"/>
      <c r="V13" s="3"/>
      <c r="W13" s="3"/>
      <c r="X13" s="3"/>
      <c r="Y13" s="3"/>
    </row>
    <row r="14" ht="12.0" customHeight="1">
      <c r="A14" s="19" t="s">
        <v>12</v>
      </c>
      <c r="B14" s="5"/>
      <c r="C14" s="82">
        <v>1500000.0</v>
      </c>
      <c r="D14" s="20"/>
      <c r="E14" s="21">
        <v>1500000.0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ht="12.0" customHeight="1">
      <c r="A15" s="83" t="s">
        <v>64</v>
      </c>
      <c r="B15" s="5"/>
      <c r="C15" s="5"/>
      <c r="D15" s="20"/>
      <c r="E15" s="22">
        <v>0.0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ht="12.0" customHeight="1">
      <c r="A16" s="19" t="s">
        <v>65</v>
      </c>
      <c r="B16" s="5"/>
      <c r="C16" s="5"/>
      <c r="D16" s="20"/>
      <c r="E16" s="22">
        <v>0.0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ht="12.0" customHeight="1">
      <c r="A17" s="19" t="s">
        <v>66</v>
      </c>
      <c r="B17" s="5"/>
      <c r="C17" s="5"/>
      <c r="D17" s="20"/>
      <c r="E17" s="22">
        <v>0.0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ht="12.0" customHeight="1">
      <c r="A18" s="88" t="s">
        <v>67</v>
      </c>
      <c r="B18" s="89"/>
      <c r="C18" s="30">
        <v>10000.0</v>
      </c>
      <c r="D18" s="90"/>
      <c r="E18" s="91">
        <f t="shared" ref="E18:E24" si="1">+C18-D18</f>
        <v>10000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ht="12.0" customHeight="1">
      <c r="A19" s="88" t="s">
        <v>30</v>
      </c>
      <c r="B19" s="89"/>
      <c r="C19" s="30">
        <v>30000.0</v>
      </c>
      <c r="D19" s="90"/>
      <c r="E19" s="91">
        <f t="shared" si="1"/>
        <v>30000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12.0" customHeight="1">
      <c r="A20" s="88" t="s">
        <v>31</v>
      </c>
      <c r="B20" s="89"/>
      <c r="C20" s="30">
        <v>7500.0</v>
      </c>
      <c r="D20" s="90"/>
      <c r="E20" s="91">
        <f t="shared" si="1"/>
        <v>7500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12.0" customHeight="1">
      <c r="A21" s="88" t="s">
        <v>32</v>
      </c>
      <c r="B21" s="89"/>
      <c r="C21" s="30"/>
      <c r="D21" s="30">
        <v>2326.0</v>
      </c>
      <c r="E21" s="91">
        <f t="shared" si="1"/>
        <v>-2326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12.0" customHeight="1">
      <c r="A22" s="88" t="s">
        <v>33</v>
      </c>
      <c r="B22" s="89"/>
      <c r="C22" s="30"/>
      <c r="D22" s="30">
        <v>1250.0</v>
      </c>
      <c r="E22" s="91">
        <f t="shared" si="1"/>
        <v>-1250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12.0" customHeight="1">
      <c r="A23" s="88" t="s">
        <v>34</v>
      </c>
      <c r="B23" s="89"/>
      <c r="C23" s="30"/>
      <c r="D23" s="30">
        <v>800.0</v>
      </c>
      <c r="E23" s="91">
        <f t="shared" si="1"/>
        <v>-800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2.0" customHeight="1">
      <c r="A24" s="88" t="s">
        <v>35</v>
      </c>
      <c r="B24" s="89"/>
      <c r="C24" s="30"/>
      <c r="D24" s="90">
        <f>37500*3</f>
        <v>112500</v>
      </c>
      <c r="E24" s="91">
        <f t="shared" si="1"/>
        <v>-112500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12.0" customHeight="1">
      <c r="A25" s="31" t="s">
        <v>38</v>
      </c>
      <c r="B25" s="13"/>
      <c r="C25" s="32"/>
      <c r="D25" s="32"/>
      <c r="E25" s="32">
        <f>SUM(E14:E24)</f>
        <v>1430624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ht="12.0" customHeight="1">
      <c r="A26" s="6"/>
      <c r="B26" s="5"/>
      <c r="C26" s="25"/>
      <c r="D26" s="6"/>
      <c r="E26" s="6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21.0" customHeight="1">
      <c r="A27" s="33" t="s">
        <v>68</v>
      </c>
      <c r="B27" s="5"/>
      <c r="C27" s="18" t="s">
        <v>9</v>
      </c>
      <c r="D27" s="18" t="s">
        <v>10</v>
      </c>
      <c r="E27" s="18" t="s">
        <v>11</v>
      </c>
      <c r="F27" s="2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ht="12.0" customHeight="1">
      <c r="A28" s="6"/>
      <c r="B28" s="11"/>
      <c r="C28" s="24"/>
      <c r="D28" s="25"/>
      <c r="E28" s="34">
        <f t="shared" ref="E28:E29" si="2">+C28-D28</f>
        <v>0</v>
      </c>
      <c r="F28" s="2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ht="12.0" customHeight="1">
      <c r="A29" s="6"/>
      <c r="B29" s="11"/>
      <c r="C29" s="35"/>
      <c r="D29" s="25"/>
      <c r="E29" s="34">
        <f t="shared" si="2"/>
        <v>0</v>
      </c>
      <c r="F29" s="2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4.25" customHeight="1">
      <c r="A30" s="12" t="s">
        <v>99</v>
      </c>
      <c r="B30" s="36"/>
      <c r="C30" s="32">
        <f t="shared" ref="C30:E30" si="3">SUM(C28:C29)</f>
        <v>0</v>
      </c>
      <c r="D30" s="32">
        <f t="shared" si="3"/>
        <v>0</v>
      </c>
      <c r="E30" s="32">
        <f t="shared" si="3"/>
        <v>0</v>
      </c>
      <c r="F30" s="2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2.0" customHeight="1">
      <c r="A31" s="6"/>
      <c r="B31" s="5"/>
      <c r="C31" s="11"/>
      <c r="D31" s="6"/>
      <c r="E31" s="2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18.75" customHeight="1">
      <c r="A32" s="37" t="s">
        <v>40</v>
      </c>
      <c r="B32" s="38"/>
      <c r="C32" s="39"/>
      <c r="D32" s="37"/>
      <c r="E32" s="40">
        <f>+E11+E25+E30</f>
        <v>1430624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ht="12.0" customHeight="1">
      <c r="A33" s="17"/>
      <c r="B33" s="35"/>
      <c r="C33" s="41"/>
      <c r="D33" s="17"/>
      <c r="E33" s="17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ht="12.0" customHeight="1">
      <c r="A34" s="42" t="s">
        <v>100</v>
      </c>
      <c r="B34" s="43"/>
      <c r="C34" s="44"/>
      <c r="D34" s="17"/>
      <c r="E34" s="17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ht="12.0" customHeight="1">
      <c r="A35" s="45" t="s">
        <v>42</v>
      </c>
      <c r="B35" s="43"/>
      <c r="C35" s="16"/>
      <c r="D35" s="17"/>
      <c r="E35" s="10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ht="12.0" customHeight="1">
      <c r="A36" s="45"/>
      <c r="B36" s="43"/>
      <c r="C36" s="16"/>
      <c r="D36" s="17"/>
      <c r="E36" s="44"/>
      <c r="F36" s="92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ht="12.0" customHeight="1">
      <c r="A37" s="93" t="s">
        <v>43</v>
      </c>
      <c r="B37" s="94"/>
      <c r="C37" s="92"/>
      <c r="D37" s="95"/>
      <c r="E37" s="96"/>
      <c r="F37" s="97" t="s">
        <v>71</v>
      </c>
      <c r="G37" s="98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ht="40.5" customHeight="1">
      <c r="A38" s="99" t="s">
        <v>72</v>
      </c>
      <c r="B38" s="100"/>
      <c r="C38" s="101"/>
      <c r="D38" s="101">
        <v>10000.0</v>
      </c>
      <c r="E38" s="102">
        <f t="shared" ref="E38:E56" si="4">+C38-D38</f>
        <v>-10000</v>
      </c>
      <c r="F38" s="103" t="s">
        <v>73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ht="40.5" customHeight="1">
      <c r="A39" s="104" t="s">
        <v>74</v>
      </c>
      <c r="B39" s="105"/>
      <c r="C39" s="106"/>
      <c r="D39" s="106">
        <v>5000.0</v>
      </c>
      <c r="E39" s="107">
        <f t="shared" si="4"/>
        <v>-5000</v>
      </c>
      <c r="F39" s="108" t="s">
        <v>75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ht="40.5" customHeight="1">
      <c r="A40" s="104" t="s">
        <v>76</v>
      </c>
      <c r="B40" s="105"/>
      <c r="C40" s="106"/>
      <c r="D40" s="106">
        <v>2880.0</v>
      </c>
      <c r="E40" s="107">
        <f t="shared" si="4"/>
        <v>-2880</v>
      </c>
      <c r="F40" s="108" t="s">
        <v>75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ht="40.5" customHeight="1">
      <c r="A41" s="104" t="s">
        <v>77</v>
      </c>
      <c r="B41" s="105"/>
      <c r="C41" s="106"/>
      <c r="D41" s="106">
        <v>150000.0</v>
      </c>
      <c r="E41" s="107">
        <f t="shared" si="4"/>
        <v>-150000</v>
      </c>
      <c r="F41" s="108" t="s">
        <v>78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ht="40.5" customHeight="1">
      <c r="A42" s="104" t="s">
        <v>79</v>
      </c>
      <c r="B42" s="105"/>
      <c r="C42" s="106"/>
      <c r="D42" s="106">
        <v>988.0</v>
      </c>
      <c r="E42" s="107">
        <f t="shared" si="4"/>
        <v>-988</v>
      </c>
      <c r="F42" s="108" t="s">
        <v>80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40.5" customHeight="1">
      <c r="A43" s="104" t="s">
        <v>81</v>
      </c>
      <c r="B43" s="105"/>
      <c r="C43" s="106"/>
      <c r="D43" s="106">
        <v>109056.25</v>
      </c>
      <c r="E43" s="107">
        <f t="shared" si="4"/>
        <v>-109056.25</v>
      </c>
      <c r="F43" s="108" t="s">
        <v>82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40.5" customHeight="1">
      <c r="A44" s="104" t="s">
        <v>83</v>
      </c>
      <c r="B44" s="105"/>
      <c r="C44" s="106"/>
      <c r="D44" s="106">
        <v>10000.0</v>
      </c>
      <c r="E44" s="107">
        <f t="shared" si="4"/>
        <v>-10000</v>
      </c>
      <c r="F44" s="108" t="s">
        <v>82</v>
      </c>
      <c r="G44" s="13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40.5" customHeight="1">
      <c r="A45" s="104" t="s">
        <v>84</v>
      </c>
      <c r="B45" s="105"/>
      <c r="C45" s="106"/>
      <c r="D45" s="106">
        <v>1800.0</v>
      </c>
      <c r="E45" s="107">
        <f t="shared" si="4"/>
        <v>-1800</v>
      </c>
      <c r="F45" s="108" t="s">
        <v>85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ht="40.5" customHeight="1">
      <c r="A46" s="104" t="s">
        <v>86</v>
      </c>
      <c r="B46" s="105"/>
      <c r="C46" s="106"/>
      <c r="D46" s="106">
        <v>5700.0</v>
      </c>
      <c r="E46" s="107">
        <f t="shared" si="4"/>
        <v>-5700</v>
      </c>
      <c r="F46" s="108" t="s">
        <v>82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ht="40.5" customHeight="1">
      <c r="A47" s="104" t="s">
        <v>87</v>
      </c>
      <c r="B47" s="105"/>
      <c r="C47" s="106"/>
      <c r="D47" s="106">
        <v>5000.0</v>
      </c>
      <c r="E47" s="107">
        <f t="shared" si="4"/>
        <v>-5000</v>
      </c>
      <c r="F47" s="108" t="s">
        <v>82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40.5" customHeight="1">
      <c r="A48" s="104" t="s">
        <v>88</v>
      </c>
      <c r="B48" s="105"/>
      <c r="C48" s="106"/>
      <c r="D48" s="106">
        <v>5700.0</v>
      </c>
      <c r="E48" s="107">
        <f t="shared" si="4"/>
        <v>-5700</v>
      </c>
      <c r="F48" s="108" t="s">
        <v>82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ht="40.5" customHeight="1">
      <c r="A49" s="104" t="s">
        <v>89</v>
      </c>
      <c r="B49" s="105"/>
      <c r="C49" s="106"/>
      <c r="D49" s="106">
        <v>1600.0</v>
      </c>
      <c r="E49" s="107">
        <f t="shared" si="4"/>
        <v>-1600</v>
      </c>
      <c r="F49" s="108" t="s">
        <v>82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t="40.5" customHeight="1">
      <c r="A50" s="104" t="s">
        <v>90</v>
      </c>
      <c r="B50" s="105"/>
      <c r="C50" s="106"/>
      <c r="D50" s="106">
        <v>2000.0</v>
      </c>
      <c r="E50" s="107">
        <f t="shared" si="4"/>
        <v>-2000</v>
      </c>
      <c r="F50" s="108" t="s">
        <v>82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ht="40.5" customHeight="1">
      <c r="A51" s="104" t="s">
        <v>91</v>
      </c>
      <c r="B51" s="105"/>
      <c r="C51" s="106"/>
      <c r="D51" s="106">
        <v>8100.0</v>
      </c>
      <c r="E51" s="107">
        <f t="shared" si="4"/>
        <v>-8100</v>
      </c>
      <c r="F51" s="108" t="s">
        <v>82</v>
      </c>
      <c r="G51" s="13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ht="40.5" customHeight="1">
      <c r="A52" s="104" t="s">
        <v>92</v>
      </c>
      <c r="B52" s="105"/>
      <c r="C52" s="106"/>
      <c r="D52" s="106">
        <v>4852.0</v>
      </c>
      <c r="E52" s="107">
        <f t="shared" si="4"/>
        <v>-4852</v>
      </c>
      <c r="F52" s="108" t="s">
        <v>82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ht="40.5" customHeight="1">
      <c r="A53" s="104" t="s">
        <v>93</v>
      </c>
      <c r="B53" s="105"/>
      <c r="C53" s="106"/>
      <c r="D53" s="106">
        <v>2400.0</v>
      </c>
      <c r="E53" s="107">
        <f t="shared" si="4"/>
        <v>-2400</v>
      </c>
      <c r="F53" s="108" t="s">
        <v>82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ht="40.5" customHeight="1">
      <c r="A54" s="104" t="s">
        <v>94</v>
      </c>
      <c r="B54" s="105"/>
      <c r="C54" s="106"/>
      <c r="D54" s="106">
        <v>4000.0</v>
      </c>
      <c r="E54" s="107">
        <f t="shared" si="4"/>
        <v>-4000</v>
      </c>
      <c r="F54" s="108" t="s">
        <v>82</v>
      </c>
      <c r="G54" s="13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ht="40.5" customHeight="1">
      <c r="A55" s="109" t="s">
        <v>95</v>
      </c>
      <c r="B55" s="110"/>
      <c r="C55" s="111"/>
      <c r="D55" s="111">
        <v>6813.0</v>
      </c>
      <c r="E55" s="112">
        <f t="shared" si="4"/>
        <v>-6813</v>
      </c>
      <c r="F55" s="113" t="s">
        <v>82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ht="12.0" customHeight="1">
      <c r="A56" s="99"/>
      <c r="B56" s="100"/>
      <c r="C56" s="101"/>
      <c r="D56" s="101"/>
      <c r="E56" s="102">
        <f t="shared" si="4"/>
        <v>0</v>
      </c>
      <c r="F56" s="114"/>
      <c r="G56" s="58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ht="12.0" customHeight="1">
      <c r="A57" s="115" t="s">
        <v>44</v>
      </c>
      <c r="B57" s="116"/>
      <c r="C57" s="117"/>
      <c r="D57" s="118"/>
      <c r="E57" s="119">
        <f>E36-sum(E38:E56)</f>
        <v>335889.25</v>
      </c>
      <c r="F57" s="120"/>
      <c r="G57" s="34">
        <f>-sum(E21:E24)+E57</f>
        <v>452765.25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ht="12.0" customHeight="1">
      <c r="A58" s="46"/>
      <c r="B58" s="49"/>
      <c r="C58" s="16"/>
      <c r="D58" s="17"/>
      <c r="E58" s="10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ht="12.0" customHeight="1">
      <c r="A59" s="50" t="s">
        <v>45</v>
      </c>
      <c r="B59" s="51"/>
      <c r="C59" s="52"/>
      <c r="D59" s="53"/>
      <c r="E59" s="54">
        <f>E32-E57</f>
        <v>1094734.75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ht="12.0" customHeight="1">
      <c r="A60" s="17"/>
      <c r="B60" s="35"/>
      <c r="C60" s="41"/>
      <c r="D60" s="17"/>
      <c r="E60" s="17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ht="12.0" customHeight="1">
      <c r="A61" s="17"/>
      <c r="B61" s="35"/>
      <c r="C61" s="121" t="s">
        <v>96</v>
      </c>
      <c r="D61" s="122"/>
      <c r="E61" s="26">
        <f>-(E21+E22+E23+E24)+E57</f>
        <v>452765.25</v>
      </c>
      <c r="F61" s="34">
        <f>1500000-E61</f>
        <v>1047234.75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ht="12.0" customHeight="1">
      <c r="A62" s="6"/>
      <c r="B62" s="5"/>
      <c r="C62" s="121" t="s">
        <v>97</v>
      </c>
      <c r="D62" s="122"/>
      <c r="E62" s="123">
        <f>-sum(E21:E24)</f>
        <v>116876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ht="12.0" customHeight="1">
      <c r="A63" s="6"/>
      <c r="B63" s="5"/>
      <c r="C63" s="124"/>
      <c r="D63" s="124"/>
      <c r="E63" s="6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12.0" customHeight="1">
      <c r="A64" s="6" t="s">
        <v>46</v>
      </c>
      <c r="B64" s="59" t="s">
        <v>47</v>
      </c>
      <c r="C64" s="3"/>
      <c r="D64" s="59" t="s">
        <v>48</v>
      </c>
      <c r="E64" s="19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ht="12.0" customHeight="1">
      <c r="A65" s="6"/>
      <c r="B65" s="125"/>
      <c r="C65" s="3"/>
      <c r="D65" s="62"/>
      <c r="E65" s="6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ht="12.0" customHeight="1">
      <c r="A66" s="6"/>
      <c r="B66" s="126"/>
      <c r="C66" s="3"/>
      <c r="D66" s="62"/>
      <c r="E66" s="6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ht="12.0" customHeight="1">
      <c r="A67" s="127" t="s">
        <v>49</v>
      </c>
      <c r="B67" s="128" t="s">
        <v>50</v>
      </c>
      <c r="C67" s="3"/>
      <c r="D67" s="66"/>
      <c r="E67" s="6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ht="12.0" customHeight="1">
      <c r="A68" s="6" t="s">
        <v>51</v>
      </c>
      <c r="B68" s="19" t="s">
        <v>51</v>
      </c>
      <c r="C68" s="3"/>
      <c r="D68" s="68" t="s">
        <v>52</v>
      </c>
      <c r="E68" s="19" t="s">
        <v>53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ht="12.0" customHeight="1">
      <c r="A69" s="17" t="s">
        <v>54</v>
      </c>
      <c r="B69" s="71" t="s">
        <v>55</v>
      </c>
      <c r="C69" s="16"/>
      <c r="D69" s="71" t="s">
        <v>56</v>
      </c>
      <c r="E69" s="72" t="s">
        <v>57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ht="12.0" customHeight="1">
      <c r="A70" s="129" t="s">
        <v>58</v>
      </c>
      <c r="B70" s="130">
        <v>9.161380838E9</v>
      </c>
      <c r="C70" s="3"/>
      <c r="D70" s="59"/>
      <c r="E70" s="19" t="s">
        <v>59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ht="12.0" customHeight="1">
      <c r="A71" s="75"/>
      <c r="B71" s="77"/>
      <c r="C71" s="77"/>
      <c r="D71" s="6"/>
      <c r="E71" s="6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ht="12.0" customHeight="1">
      <c r="A72" s="75"/>
      <c r="B72" s="77"/>
      <c r="C72" s="77"/>
      <c r="D72" s="6"/>
      <c r="E72" s="6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ht="12.0" customHeight="1">
      <c r="A73" s="6" t="s">
        <v>60</v>
      </c>
      <c r="B73" s="77"/>
      <c r="C73" s="77"/>
      <c r="D73" s="6"/>
      <c r="E73" s="6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ht="12.0" customHeight="1">
      <c r="A74" s="78" t="s">
        <v>61</v>
      </c>
      <c r="B74" s="5"/>
      <c r="C74" s="5"/>
      <c r="D74" s="6"/>
      <c r="E74" s="6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ht="12.0" customHeight="1">
      <c r="A75" s="78" t="s">
        <v>62</v>
      </c>
      <c r="B75" s="5"/>
      <c r="C75" s="5"/>
      <c r="D75" s="6"/>
      <c r="E75" s="6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ht="12.0" customHeight="1">
      <c r="A76" s="6"/>
      <c r="B76" s="5"/>
      <c r="C76" s="5"/>
      <c r="D76" s="6"/>
      <c r="E76" s="6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ht="12.0" customHeight="1">
      <c r="A77" s="6"/>
      <c r="B77" s="5"/>
      <c r="C77" s="5"/>
      <c r="D77" s="6"/>
      <c r="E77" s="6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ht="12.0" customHeight="1">
      <c r="A78" s="6"/>
      <c r="B78" s="5"/>
      <c r="C78" s="5"/>
      <c r="D78" s="6"/>
      <c r="E78" s="6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ht="12.0" customHeight="1">
      <c r="A79" s="6"/>
      <c r="B79" s="5"/>
      <c r="C79" s="5"/>
      <c r="D79" s="6"/>
      <c r="E79" s="6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ht="12.0" customHeight="1">
      <c r="A80" s="6"/>
      <c r="B80" s="5"/>
      <c r="C80" s="5"/>
      <c r="D80" s="6"/>
      <c r="E80" s="6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ht="12.0" customHeight="1">
      <c r="A81" s="6"/>
      <c r="B81" s="5"/>
      <c r="C81" s="5"/>
      <c r="D81" s="6"/>
      <c r="E81" s="6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ht="12.0" customHeight="1">
      <c r="A82" s="6"/>
      <c r="B82" s="5"/>
      <c r="C82" s="5"/>
      <c r="D82" s="6"/>
      <c r="E82" s="6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ht="12.0" customHeight="1">
      <c r="A83" s="6"/>
      <c r="B83" s="5"/>
      <c r="C83" s="5"/>
      <c r="D83" s="6"/>
      <c r="E83" s="6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2.0" customHeight="1">
      <c r="A84" s="6"/>
      <c r="B84" s="5"/>
      <c r="C84" s="5"/>
      <c r="D84" s="6"/>
      <c r="E84" s="6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ht="12.0" customHeight="1">
      <c r="A85" s="6"/>
      <c r="B85" s="5"/>
      <c r="C85" s="5"/>
      <c r="D85" s="6"/>
      <c r="E85" s="6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ht="12.0" customHeight="1">
      <c r="A86" s="6"/>
      <c r="B86" s="5"/>
      <c r="C86" s="5"/>
      <c r="D86" s="6"/>
      <c r="E86" s="6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ht="12.0" customHeight="1">
      <c r="A87" s="6"/>
      <c r="B87" s="5"/>
      <c r="C87" s="5"/>
      <c r="D87" s="6"/>
      <c r="E87" s="6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ht="12.0" customHeight="1">
      <c r="A88" s="6"/>
      <c r="B88" s="5"/>
      <c r="C88" s="5"/>
      <c r="D88" s="6"/>
      <c r="E88" s="6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ht="12.0" customHeight="1">
      <c r="A89" s="6"/>
      <c r="B89" s="5"/>
      <c r="C89" s="5"/>
      <c r="D89" s="6"/>
      <c r="E89" s="6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ht="12.0" customHeight="1">
      <c r="A90" s="6"/>
      <c r="B90" s="5"/>
      <c r="C90" s="5"/>
      <c r="D90" s="6"/>
      <c r="E90" s="6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ht="12.0" customHeight="1">
      <c r="A91" s="6"/>
      <c r="B91" s="5"/>
      <c r="C91" s="5"/>
      <c r="D91" s="6"/>
      <c r="E91" s="6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ht="12.0" customHeight="1">
      <c r="A92" s="6"/>
      <c r="B92" s="5"/>
      <c r="C92" s="5"/>
      <c r="D92" s="6"/>
      <c r="E92" s="6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ht="12.0" customHeight="1">
      <c r="A93" s="6"/>
      <c r="B93" s="5"/>
      <c r="C93" s="5"/>
      <c r="D93" s="6"/>
      <c r="E93" s="6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ht="12.0" customHeight="1">
      <c r="A94" s="6"/>
      <c r="B94" s="5"/>
      <c r="C94" s="5"/>
      <c r="D94" s="6"/>
      <c r="E94" s="6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ht="12.0" customHeight="1">
      <c r="A95" s="6"/>
      <c r="B95" s="5"/>
      <c r="C95" s="5"/>
      <c r="D95" s="6"/>
      <c r="E95" s="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ht="12.0" customHeight="1">
      <c r="A96" s="6"/>
      <c r="B96" s="5"/>
      <c r="C96" s="5"/>
      <c r="D96" s="6"/>
      <c r="E96" s="6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ht="12.0" customHeight="1">
      <c r="A97" s="6"/>
      <c r="B97" s="5"/>
      <c r="C97" s="5"/>
      <c r="D97" s="6"/>
      <c r="E97" s="6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ht="12.0" customHeight="1">
      <c r="A98" s="6"/>
      <c r="B98" s="5"/>
      <c r="C98" s="5"/>
      <c r="D98" s="6"/>
      <c r="E98" s="6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ht="12.0" customHeight="1">
      <c r="A99" s="6"/>
      <c r="B99" s="5"/>
      <c r="C99" s="5"/>
      <c r="D99" s="6"/>
      <c r="E99" s="6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ht="12.0" customHeight="1">
      <c r="A100" s="6"/>
      <c r="B100" s="5"/>
      <c r="C100" s="5"/>
      <c r="D100" s="6"/>
      <c r="E100" s="6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ht="12.0" customHeight="1">
      <c r="A101" s="6"/>
      <c r="B101" s="5"/>
      <c r="C101" s="5"/>
      <c r="D101" s="6"/>
      <c r="E101" s="6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12.0" customHeight="1">
      <c r="A102" s="6"/>
      <c r="B102" s="5"/>
      <c r="C102" s="5"/>
      <c r="D102" s="6"/>
      <c r="E102" s="6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ht="12.0" customHeight="1">
      <c r="A103" s="6"/>
      <c r="B103" s="5"/>
      <c r="C103" s="5"/>
      <c r="D103" s="6"/>
      <c r="E103" s="6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ht="12.0" customHeight="1">
      <c r="A104" s="6"/>
      <c r="B104" s="5"/>
      <c r="C104" s="5"/>
      <c r="D104" s="6"/>
      <c r="E104" s="6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12.0" customHeight="1">
      <c r="A105" s="6"/>
      <c r="B105" s="5"/>
      <c r="C105" s="5"/>
      <c r="D105" s="6"/>
      <c r="E105" s="6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ht="12.0" customHeight="1">
      <c r="A106" s="6"/>
      <c r="B106" s="5"/>
      <c r="C106" s="5"/>
      <c r="D106" s="6"/>
      <c r="E106" s="6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ht="12.0" customHeight="1">
      <c r="A107" s="6"/>
      <c r="B107" s="5"/>
      <c r="C107" s="5"/>
      <c r="D107" s="6"/>
      <c r="E107" s="6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ht="12.0" customHeight="1">
      <c r="A108" s="6"/>
      <c r="B108" s="5"/>
      <c r="C108" s="5"/>
      <c r="D108" s="6"/>
      <c r="E108" s="6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ht="12.0" customHeight="1">
      <c r="A109" s="6"/>
      <c r="B109" s="5"/>
      <c r="C109" s="5"/>
      <c r="D109" s="6"/>
      <c r="E109" s="6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ht="12.0" customHeight="1">
      <c r="A110" s="6"/>
      <c r="B110" s="5"/>
      <c r="C110" s="5"/>
      <c r="D110" s="6"/>
      <c r="E110" s="6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ht="12.0" customHeight="1">
      <c r="A111" s="6"/>
      <c r="B111" s="5"/>
      <c r="C111" s="5"/>
      <c r="D111" s="6"/>
      <c r="E111" s="6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ht="12.0" customHeight="1">
      <c r="A112" s="6"/>
      <c r="B112" s="5"/>
      <c r="C112" s="5"/>
      <c r="D112" s="6"/>
      <c r="E112" s="6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ht="12.0" customHeight="1">
      <c r="A113" s="6"/>
      <c r="B113" s="5"/>
      <c r="C113" s="5"/>
      <c r="D113" s="6"/>
      <c r="E113" s="6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ht="12.0" customHeight="1">
      <c r="A114" s="6"/>
      <c r="B114" s="5"/>
      <c r="C114" s="5"/>
      <c r="D114" s="6"/>
      <c r="E114" s="6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ht="12.0" customHeight="1">
      <c r="A115" s="6"/>
      <c r="B115" s="5"/>
      <c r="C115" s="5"/>
      <c r="D115" s="6"/>
      <c r="E115" s="6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ht="12.0" customHeight="1">
      <c r="A116" s="6"/>
      <c r="B116" s="5"/>
      <c r="C116" s="5"/>
      <c r="D116" s="6"/>
      <c r="E116" s="6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ht="12.0" customHeight="1">
      <c r="A117" s="6"/>
      <c r="B117" s="5"/>
      <c r="C117" s="5"/>
      <c r="D117" s="6"/>
      <c r="E117" s="6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ht="12.0" customHeight="1">
      <c r="A118" s="6"/>
      <c r="B118" s="5"/>
      <c r="C118" s="5"/>
      <c r="D118" s="6"/>
      <c r="E118" s="6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ht="12.0" customHeight="1">
      <c r="A119" s="6"/>
      <c r="B119" s="5"/>
      <c r="C119" s="5"/>
      <c r="D119" s="6"/>
      <c r="E119" s="6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ht="12.0" customHeight="1">
      <c r="A120" s="6"/>
      <c r="B120" s="5"/>
      <c r="C120" s="5"/>
      <c r="D120" s="6"/>
      <c r="E120" s="6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ht="12.0" customHeight="1">
      <c r="A121" s="6"/>
      <c r="B121" s="5"/>
      <c r="C121" s="5"/>
      <c r="D121" s="6"/>
      <c r="E121" s="6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ht="12.0" customHeight="1">
      <c r="A122" s="6"/>
      <c r="B122" s="5"/>
      <c r="C122" s="5"/>
      <c r="D122" s="6"/>
      <c r="E122" s="6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ht="12.0" customHeight="1">
      <c r="A123" s="6"/>
      <c r="B123" s="5"/>
      <c r="C123" s="5"/>
      <c r="D123" s="6"/>
      <c r="E123" s="6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ht="12.0" customHeight="1">
      <c r="A124" s="6"/>
      <c r="B124" s="5"/>
      <c r="C124" s="5"/>
      <c r="D124" s="6"/>
      <c r="E124" s="6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ht="12.0" customHeight="1">
      <c r="A125" s="6"/>
      <c r="B125" s="5"/>
      <c r="C125" s="5"/>
      <c r="D125" s="6"/>
      <c r="E125" s="6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ht="12.0" customHeight="1">
      <c r="A126" s="6"/>
      <c r="B126" s="5"/>
      <c r="C126" s="5"/>
      <c r="D126" s="6"/>
      <c r="E126" s="6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ht="12.0" customHeight="1">
      <c r="A127" s="6"/>
      <c r="B127" s="5"/>
      <c r="C127" s="5"/>
      <c r="D127" s="6"/>
      <c r="E127" s="6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ht="12.0" customHeight="1">
      <c r="A128" s="6"/>
      <c r="B128" s="5"/>
      <c r="C128" s="5"/>
      <c r="D128" s="6"/>
      <c r="E128" s="6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ht="12.0" customHeight="1">
      <c r="A129" s="6"/>
      <c r="B129" s="5"/>
      <c r="C129" s="5"/>
      <c r="D129" s="6"/>
      <c r="E129" s="6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ht="12.0" customHeight="1">
      <c r="A130" s="6"/>
      <c r="B130" s="5"/>
      <c r="C130" s="5"/>
      <c r="D130" s="6"/>
      <c r="E130" s="6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ht="12.0" customHeight="1">
      <c r="A131" s="6"/>
      <c r="B131" s="5"/>
      <c r="C131" s="5"/>
      <c r="D131" s="6"/>
      <c r="E131" s="6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ht="12.0" customHeight="1">
      <c r="A132" s="6"/>
      <c r="B132" s="5"/>
      <c r="C132" s="5"/>
      <c r="D132" s="6"/>
      <c r="E132" s="6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ht="12.0" customHeight="1">
      <c r="A133" s="6"/>
      <c r="B133" s="5"/>
      <c r="C133" s="5"/>
      <c r="D133" s="6"/>
      <c r="E133" s="6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ht="12.0" customHeight="1">
      <c r="A134" s="6"/>
      <c r="B134" s="5"/>
      <c r="C134" s="5"/>
      <c r="D134" s="6"/>
      <c r="E134" s="6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ht="12.0" customHeight="1">
      <c r="A135" s="6"/>
      <c r="B135" s="5"/>
      <c r="C135" s="5"/>
      <c r="D135" s="6"/>
      <c r="E135" s="6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ht="12.0" customHeight="1">
      <c r="A136" s="6"/>
      <c r="B136" s="5"/>
      <c r="C136" s="5"/>
      <c r="D136" s="6"/>
      <c r="E136" s="6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ht="12.0" customHeight="1">
      <c r="A137" s="6"/>
      <c r="B137" s="5"/>
      <c r="C137" s="5"/>
      <c r="D137" s="6"/>
      <c r="E137" s="6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ht="12.0" customHeight="1">
      <c r="A138" s="6"/>
      <c r="B138" s="5"/>
      <c r="C138" s="5"/>
      <c r="D138" s="6"/>
      <c r="E138" s="6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ht="12.0" customHeight="1">
      <c r="A139" s="6"/>
      <c r="B139" s="5"/>
      <c r="C139" s="5"/>
      <c r="D139" s="6"/>
      <c r="E139" s="6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ht="12.0" customHeight="1">
      <c r="A140" s="6"/>
      <c r="B140" s="5"/>
      <c r="C140" s="5"/>
      <c r="D140" s="6"/>
      <c r="E140" s="6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ht="12.0" customHeight="1">
      <c r="A141" s="6"/>
      <c r="B141" s="5"/>
      <c r="C141" s="5"/>
      <c r="D141" s="6"/>
      <c r="E141" s="6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ht="12.0" customHeight="1">
      <c r="A142" s="6"/>
      <c r="B142" s="5"/>
      <c r="C142" s="5"/>
      <c r="D142" s="6"/>
      <c r="E142" s="6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ht="12.0" customHeight="1">
      <c r="A143" s="6"/>
      <c r="B143" s="5"/>
      <c r="C143" s="5"/>
      <c r="D143" s="6"/>
      <c r="E143" s="6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ht="12.0" customHeight="1">
      <c r="A144" s="6"/>
      <c r="B144" s="5"/>
      <c r="C144" s="5"/>
      <c r="D144" s="6"/>
      <c r="E144" s="6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ht="12.0" customHeight="1">
      <c r="A145" s="6"/>
      <c r="B145" s="5"/>
      <c r="C145" s="5"/>
      <c r="D145" s="6"/>
      <c r="E145" s="6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ht="12.0" customHeight="1">
      <c r="A146" s="6"/>
      <c r="B146" s="5"/>
      <c r="C146" s="5"/>
      <c r="D146" s="6"/>
      <c r="E146" s="6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ht="12.0" customHeight="1">
      <c r="A147" s="6"/>
      <c r="B147" s="5"/>
      <c r="C147" s="5"/>
      <c r="D147" s="6"/>
      <c r="E147" s="6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ht="12.0" customHeight="1">
      <c r="A148" s="6"/>
      <c r="B148" s="5"/>
      <c r="C148" s="5"/>
      <c r="D148" s="6"/>
      <c r="E148" s="6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ht="12.0" customHeight="1">
      <c r="A149" s="6"/>
      <c r="B149" s="5"/>
      <c r="C149" s="5"/>
      <c r="D149" s="6"/>
      <c r="E149" s="6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ht="12.0" customHeight="1">
      <c r="A150" s="6"/>
      <c r="B150" s="5"/>
      <c r="C150" s="5"/>
      <c r="D150" s="6"/>
      <c r="E150" s="6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12.0" customHeight="1">
      <c r="A151" s="6"/>
      <c r="B151" s="5"/>
      <c r="C151" s="5"/>
      <c r="D151" s="6"/>
      <c r="E151" s="6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ht="12.0" customHeight="1">
      <c r="A152" s="6"/>
      <c r="B152" s="5"/>
      <c r="C152" s="5"/>
      <c r="D152" s="6"/>
      <c r="E152" s="6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ht="12.0" customHeight="1">
      <c r="A153" s="6"/>
      <c r="B153" s="5"/>
      <c r="C153" s="5"/>
      <c r="D153" s="6"/>
      <c r="E153" s="6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ht="12.0" customHeight="1">
      <c r="A154" s="6"/>
      <c r="B154" s="5"/>
      <c r="C154" s="5"/>
      <c r="D154" s="6"/>
      <c r="E154" s="6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ht="12.0" customHeight="1">
      <c r="A155" s="6"/>
      <c r="B155" s="5"/>
      <c r="C155" s="5"/>
      <c r="D155" s="6"/>
      <c r="E155" s="6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ht="12.0" customHeight="1">
      <c r="A156" s="6"/>
      <c r="B156" s="5"/>
      <c r="C156" s="5"/>
      <c r="D156" s="6"/>
      <c r="E156" s="6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ht="12.0" customHeight="1">
      <c r="A157" s="6"/>
      <c r="B157" s="5"/>
      <c r="C157" s="5"/>
      <c r="D157" s="6"/>
      <c r="E157" s="6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ht="12.0" customHeight="1">
      <c r="A158" s="6"/>
      <c r="B158" s="5"/>
      <c r="C158" s="5"/>
      <c r="D158" s="6"/>
      <c r="E158" s="6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ht="12.0" customHeight="1">
      <c r="A159" s="6"/>
      <c r="B159" s="5"/>
      <c r="C159" s="5"/>
      <c r="D159" s="6"/>
      <c r="E159" s="6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ht="12.0" customHeight="1">
      <c r="A160" s="6"/>
      <c r="B160" s="5"/>
      <c r="C160" s="5"/>
      <c r="D160" s="6"/>
      <c r="E160" s="6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ht="12.0" customHeight="1">
      <c r="A161" s="6"/>
      <c r="B161" s="5"/>
      <c r="C161" s="5"/>
      <c r="D161" s="6"/>
      <c r="E161" s="6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ht="12.0" customHeight="1">
      <c r="A162" s="6"/>
      <c r="B162" s="5"/>
      <c r="C162" s="5"/>
      <c r="D162" s="6"/>
      <c r="E162" s="6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ht="12.0" customHeight="1">
      <c r="A163" s="6"/>
      <c r="B163" s="5"/>
      <c r="C163" s="5"/>
      <c r="D163" s="6"/>
      <c r="E163" s="6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ht="12.0" customHeight="1">
      <c r="A164" s="6"/>
      <c r="B164" s="5"/>
      <c r="C164" s="5"/>
      <c r="D164" s="6"/>
      <c r="E164" s="6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ht="12.0" customHeight="1">
      <c r="A165" s="6"/>
      <c r="B165" s="5"/>
      <c r="C165" s="5"/>
      <c r="D165" s="6"/>
      <c r="E165" s="6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ht="12.0" customHeight="1">
      <c r="A166" s="6"/>
      <c r="B166" s="5"/>
      <c r="C166" s="5"/>
      <c r="D166" s="6"/>
      <c r="E166" s="6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ht="12.0" customHeight="1">
      <c r="A167" s="6"/>
      <c r="B167" s="5"/>
      <c r="C167" s="5"/>
      <c r="D167" s="6"/>
      <c r="E167" s="6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ht="12.0" customHeight="1">
      <c r="A168" s="6"/>
      <c r="B168" s="5"/>
      <c r="C168" s="5"/>
      <c r="D168" s="6"/>
      <c r="E168" s="6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ht="12.0" customHeight="1">
      <c r="A169" s="6"/>
      <c r="B169" s="5"/>
      <c r="C169" s="5"/>
      <c r="D169" s="6"/>
      <c r="E169" s="6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ht="12.0" customHeight="1">
      <c r="A170" s="6"/>
      <c r="B170" s="5"/>
      <c r="C170" s="5"/>
      <c r="D170" s="6"/>
      <c r="E170" s="6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ht="12.0" customHeight="1">
      <c r="A171" s="6"/>
      <c r="B171" s="5"/>
      <c r="C171" s="5"/>
      <c r="D171" s="6"/>
      <c r="E171" s="6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ht="12.0" customHeight="1">
      <c r="A172" s="6"/>
      <c r="B172" s="5"/>
      <c r="C172" s="5"/>
      <c r="D172" s="6"/>
      <c r="E172" s="6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ht="12.0" customHeight="1">
      <c r="A173" s="6"/>
      <c r="B173" s="5"/>
      <c r="C173" s="5"/>
      <c r="D173" s="6"/>
      <c r="E173" s="6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ht="12.0" customHeight="1">
      <c r="A174" s="6"/>
      <c r="B174" s="5"/>
      <c r="C174" s="5"/>
      <c r="D174" s="6"/>
      <c r="E174" s="6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ht="12.0" customHeight="1">
      <c r="A175" s="6"/>
      <c r="B175" s="5"/>
      <c r="C175" s="5"/>
      <c r="D175" s="6"/>
      <c r="E175" s="6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ht="12.0" customHeight="1">
      <c r="A176" s="6"/>
      <c r="B176" s="5"/>
      <c r="C176" s="5"/>
      <c r="D176" s="6"/>
      <c r="E176" s="6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ht="12.0" customHeight="1">
      <c r="A177" s="6"/>
      <c r="B177" s="5"/>
      <c r="C177" s="5"/>
      <c r="D177" s="6"/>
      <c r="E177" s="6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ht="12.0" customHeight="1">
      <c r="A178" s="6"/>
      <c r="B178" s="5"/>
      <c r="C178" s="5"/>
      <c r="D178" s="6"/>
      <c r="E178" s="6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ht="12.0" customHeight="1">
      <c r="A179" s="6"/>
      <c r="B179" s="5"/>
      <c r="C179" s="5"/>
      <c r="D179" s="6"/>
      <c r="E179" s="6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ht="12.0" customHeight="1">
      <c r="A180" s="6"/>
      <c r="B180" s="5"/>
      <c r="C180" s="5"/>
      <c r="D180" s="6"/>
      <c r="E180" s="6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ht="12.0" customHeight="1">
      <c r="A181" s="6"/>
      <c r="B181" s="5"/>
      <c r="C181" s="5"/>
      <c r="D181" s="6"/>
      <c r="E181" s="6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ht="12.0" customHeight="1">
      <c r="A182" s="6"/>
      <c r="B182" s="5"/>
      <c r="C182" s="5"/>
      <c r="D182" s="6"/>
      <c r="E182" s="6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ht="12.0" customHeight="1">
      <c r="A183" s="6"/>
      <c r="B183" s="5"/>
      <c r="C183" s="5"/>
      <c r="D183" s="6"/>
      <c r="E183" s="6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ht="12.0" customHeight="1">
      <c r="A184" s="6"/>
      <c r="B184" s="5"/>
      <c r="C184" s="5"/>
      <c r="D184" s="6"/>
      <c r="E184" s="6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ht="12.0" customHeight="1">
      <c r="A185" s="6"/>
      <c r="B185" s="5"/>
      <c r="C185" s="5"/>
      <c r="D185" s="6"/>
      <c r="E185" s="6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ht="12.0" customHeight="1">
      <c r="A186" s="6"/>
      <c r="B186" s="5"/>
      <c r="C186" s="5"/>
      <c r="D186" s="6"/>
      <c r="E186" s="6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ht="12.0" customHeight="1">
      <c r="A187" s="6"/>
      <c r="B187" s="5"/>
      <c r="C187" s="5"/>
      <c r="D187" s="6"/>
      <c r="E187" s="6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ht="12.0" customHeight="1">
      <c r="A188" s="6"/>
      <c r="B188" s="5"/>
      <c r="C188" s="5"/>
      <c r="D188" s="6"/>
      <c r="E188" s="6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ht="12.0" customHeight="1">
      <c r="A189" s="6"/>
      <c r="B189" s="5"/>
      <c r="C189" s="5"/>
      <c r="D189" s="6"/>
      <c r="E189" s="6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ht="12.0" customHeight="1">
      <c r="A190" s="6"/>
      <c r="B190" s="5"/>
      <c r="C190" s="5"/>
      <c r="D190" s="6"/>
      <c r="E190" s="6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ht="12.0" customHeight="1">
      <c r="A191" s="6"/>
      <c r="B191" s="5"/>
      <c r="C191" s="5"/>
      <c r="D191" s="6"/>
      <c r="E191" s="6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ht="12.0" customHeight="1">
      <c r="A192" s="6"/>
      <c r="B192" s="5"/>
      <c r="C192" s="5"/>
      <c r="D192" s="6"/>
      <c r="E192" s="6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ht="12.0" customHeight="1">
      <c r="A193" s="6"/>
      <c r="B193" s="5"/>
      <c r="C193" s="5"/>
      <c r="D193" s="6"/>
      <c r="E193" s="6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ht="12.0" customHeight="1">
      <c r="A194" s="6"/>
      <c r="B194" s="5"/>
      <c r="C194" s="5"/>
      <c r="D194" s="6"/>
      <c r="E194" s="6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ht="12.0" customHeight="1">
      <c r="A195" s="6"/>
      <c r="B195" s="5"/>
      <c r="C195" s="5"/>
      <c r="D195" s="6"/>
      <c r="E195" s="6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ht="12.0" customHeight="1">
      <c r="A196" s="6"/>
      <c r="B196" s="5"/>
      <c r="C196" s="5"/>
      <c r="D196" s="6"/>
      <c r="E196" s="6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ht="12.0" customHeight="1">
      <c r="A197" s="6"/>
      <c r="B197" s="5"/>
      <c r="C197" s="5"/>
      <c r="D197" s="6"/>
      <c r="E197" s="6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ht="12.0" customHeight="1">
      <c r="A198" s="6"/>
      <c r="B198" s="5"/>
      <c r="C198" s="5"/>
      <c r="D198" s="6"/>
      <c r="E198" s="6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ht="12.0" customHeight="1">
      <c r="A199" s="6"/>
      <c r="B199" s="5"/>
      <c r="C199" s="5"/>
      <c r="D199" s="6"/>
      <c r="E199" s="6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ht="12.0" customHeight="1">
      <c r="A200" s="6"/>
      <c r="B200" s="5"/>
      <c r="C200" s="5"/>
      <c r="D200" s="6"/>
      <c r="E200" s="6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ht="12.0" customHeight="1">
      <c r="A201" s="6"/>
      <c r="B201" s="5"/>
      <c r="C201" s="5"/>
      <c r="D201" s="6"/>
      <c r="E201" s="6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ht="12.0" customHeight="1">
      <c r="A202" s="6"/>
      <c r="B202" s="5"/>
      <c r="C202" s="5"/>
      <c r="D202" s="6"/>
      <c r="E202" s="6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ht="12.0" customHeight="1">
      <c r="A203" s="6"/>
      <c r="B203" s="5"/>
      <c r="C203" s="5"/>
      <c r="D203" s="6"/>
      <c r="E203" s="6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ht="12.0" customHeight="1">
      <c r="A204" s="6"/>
      <c r="B204" s="5"/>
      <c r="C204" s="5"/>
      <c r="D204" s="6"/>
      <c r="E204" s="6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ht="12.0" customHeight="1">
      <c r="A205" s="6"/>
      <c r="B205" s="5"/>
      <c r="C205" s="5"/>
      <c r="D205" s="6"/>
      <c r="E205" s="6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ht="12.0" customHeight="1">
      <c r="A206" s="6"/>
      <c r="B206" s="5"/>
      <c r="C206" s="5"/>
      <c r="D206" s="6"/>
      <c r="E206" s="6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ht="12.0" customHeight="1">
      <c r="A207" s="6"/>
      <c r="B207" s="5"/>
      <c r="C207" s="5"/>
      <c r="D207" s="6"/>
      <c r="E207" s="6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ht="12.0" customHeight="1">
      <c r="A208" s="6"/>
      <c r="B208" s="5"/>
      <c r="C208" s="5"/>
      <c r="D208" s="6"/>
      <c r="E208" s="6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ht="12.0" customHeight="1">
      <c r="A209" s="6"/>
      <c r="B209" s="5"/>
      <c r="C209" s="5"/>
      <c r="D209" s="6"/>
      <c r="E209" s="6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ht="12.0" customHeight="1">
      <c r="A210" s="6"/>
      <c r="B210" s="5"/>
      <c r="C210" s="5"/>
      <c r="D210" s="6"/>
      <c r="E210" s="6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ht="12.0" customHeight="1">
      <c r="A211" s="6"/>
      <c r="B211" s="5"/>
      <c r="C211" s="5"/>
      <c r="D211" s="6"/>
      <c r="E211" s="6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ht="12.0" customHeight="1">
      <c r="A212" s="6"/>
      <c r="B212" s="5"/>
      <c r="C212" s="5"/>
      <c r="D212" s="6"/>
      <c r="E212" s="6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ht="12.0" customHeight="1">
      <c r="A213" s="6"/>
      <c r="B213" s="5"/>
      <c r="C213" s="5"/>
      <c r="D213" s="6"/>
      <c r="E213" s="6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ht="12.0" customHeight="1">
      <c r="A214" s="6"/>
      <c r="B214" s="5"/>
      <c r="C214" s="5"/>
      <c r="D214" s="6"/>
      <c r="E214" s="6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ht="12.0" customHeight="1">
      <c r="A215" s="6"/>
      <c r="B215" s="5"/>
      <c r="C215" s="5"/>
      <c r="D215" s="6"/>
      <c r="E215" s="6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ht="12.0" customHeight="1">
      <c r="A216" s="6"/>
      <c r="B216" s="5"/>
      <c r="C216" s="5"/>
      <c r="D216" s="6"/>
      <c r="E216" s="6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ht="12.0" customHeight="1">
      <c r="A217" s="6"/>
      <c r="B217" s="5"/>
      <c r="C217" s="5"/>
      <c r="D217" s="6"/>
      <c r="E217" s="6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ht="12.0" customHeight="1">
      <c r="A218" s="6"/>
      <c r="B218" s="5"/>
      <c r="C218" s="5"/>
      <c r="D218" s="6"/>
      <c r="E218" s="6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ht="12.0" customHeight="1">
      <c r="A219" s="6"/>
      <c r="B219" s="5"/>
      <c r="C219" s="5"/>
      <c r="D219" s="6"/>
      <c r="E219" s="6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ht="12.0" customHeight="1">
      <c r="A220" s="6"/>
      <c r="B220" s="5"/>
      <c r="C220" s="5"/>
      <c r="D220" s="6"/>
      <c r="E220" s="6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ht="12.0" customHeight="1">
      <c r="A221" s="6"/>
      <c r="B221" s="5"/>
      <c r="C221" s="5"/>
      <c r="D221" s="6"/>
      <c r="E221" s="6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ht="12.0" customHeight="1">
      <c r="A222" s="6"/>
      <c r="B222" s="5"/>
      <c r="C222" s="5"/>
      <c r="D222" s="6"/>
      <c r="E222" s="6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ht="12.0" customHeight="1">
      <c r="A223" s="6"/>
      <c r="B223" s="5"/>
      <c r="C223" s="5"/>
      <c r="D223" s="6"/>
      <c r="E223" s="6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ht="12.0" customHeight="1">
      <c r="A224" s="6"/>
      <c r="B224" s="5"/>
      <c r="C224" s="5"/>
      <c r="D224" s="6"/>
      <c r="E224" s="6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ht="12.0" customHeight="1">
      <c r="A225" s="6"/>
      <c r="B225" s="5"/>
      <c r="C225" s="5"/>
      <c r="D225" s="6"/>
      <c r="E225" s="6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ht="12.0" customHeight="1">
      <c r="A226" s="6"/>
      <c r="B226" s="5"/>
      <c r="C226" s="5"/>
      <c r="D226" s="6"/>
      <c r="E226" s="6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ht="12.0" customHeight="1">
      <c r="A227" s="6"/>
      <c r="B227" s="5"/>
      <c r="C227" s="5"/>
      <c r="D227" s="6"/>
      <c r="E227" s="6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ht="12.0" customHeight="1">
      <c r="A228" s="6"/>
      <c r="B228" s="5"/>
      <c r="C228" s="5"/>
      <c r="D228" s="6"/>
      <c r="E228" s="6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ht="12.0" customHeight="1">
      <c r="A229" s="6"/>
      <c r="B229" s="5"/>
      <c r="C229" s="5"/>
      <c r="D229" s="6"/>
      <c r="E229" s="6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ht="12.0" customHeight="1">
      <c r="A230" s="6"/>
      <c r="B230" s="5"/>
      <c r="C230" s="5"/>
      <c r="D230" s="6"/>
      <c r="E230" s="6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ht="12.0" customHeight="1">
      <c r="A231" s="6"/>
      <c r="B231" s="5"/>
      <c r="C231" s="5"/>
      <c r="D231" s="6"/>
      <c r="E231" s="6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ht="12.0" customHeight="1">
      <c r="A232" s="6"/>
      <c r="B232" s="5"/>
      <c r="C232" s="5"/>
      <c r="D232" s="6"/>
      <c r="E232" s="6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ht="12.0" customHeight="1">
      <c r="A233" s="6"/>
      <c r="B233" s="5"/>
      <c r="C233" s="5"/>
      <c r="D233" s="6"/>
      <c r="E233" s="6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ht="12.0" customHeight="1">
      <c r="A234" s="6"/>
      <c r="B234" s="5"/>
      <c r="C234" s="5"/>
      <c r="D234" s="6"/>
      <c r="E234" s="6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ht="12.0" customHeight="1">
      <c r="A235" s="6"/>
      <c r="B235" s="5"/>
      <c r="C235" s="5"/>
      <c r="D235" s="6"/>
      <c r="E235" s="6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ht="12.0" customHeight="1">
      <c r="A236" s="6"/>
      <c r="B236" s="5"/>
      <c r="C236" s="5"/>
      <c r="D236" s="6"/>
      <c r="E236" s="6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ht="12.0" customHeight="1">
      <c r="A237" s="6"/>
      <c r="B237" s="5"/>
      <c r="C237" s="5"/>
      <c r="D237" s="6"/>
      <c r="E237" s="6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ht="12.0" customHeight="1">
      <c r="A238" s="6"/>
      <c r="B238" s="5"/>
      <c r="C238" s="5"/>
      <c r="D238" s="6"/>
      <c r="E238" s="6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ht="12.0" customHeight="1">
      <c r="A239" s="6"/>
      <c r="B239" s="5"/>
      <c r="C239" s="5"/>
      <c r="D239" s="6"/>
      <c r="E239" s="6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ht="12.0" customHeight="1">
      <c r="A240" s="6"/>
      <c r="B240" s="5"/>
      <c r="C240" s="5"/>
      <c r="D240" s="6"/>
      <c r="E240" s="6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ht="12.0" customHeight="1">
      <c r="A241" s="6"/>
      <c r="B241" s="5"/>
      <c r="C241" s="5"/>
      <c r="D241" s="6"/>
      <c r="E241" s="6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ht="12.0" customHeight="1">
      <c r="A242" s="6"/>
      <c r="B242" s="5"/>
      <c r="C242" s="5"/>
      <c r="D242" s="6"/>
      <c r="E242" s="6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ht="12.0" customHeight="1">
      <c r="A243" s="6"/>
      <c r="B243" s="5"/>
      <c r="C243" s="5"/>
      <c r="D243" s="6"/>
      <c r="E243" s="6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ht="12.0" customHeight="1">
      <c r="A244" s="6"/>
      <c r="B244" s="5"/>
      <c r="C244" s="5"/>
      <c r="D244" s="6"/>
      <c r="E244" s="6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ht="12.0" customHeight="1">
      <c r="A245" s="6"/>
      <c r="B245" s="5"/>
      <c r="C245" s="5"/>
      <c r="D245" s="6"/>
      <c r="E245" s="6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ht="12.0" customHeight="1">
      <c r="A246" s="6"/>
      <c r="B246" s="5"/>
      <c r="C246" s="5"/>
      <c r="D246" s="6"/>
      <c r="E246" s="6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ht="12.0" customHeight="1">
      <c r="A247" s="6"/>
      <c r="B247" s="5"/>
      <c r="C247" s="5"/>
      <c r="D247" s="6"/>
      <c r="E247" s="6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ht="12.0" customHeight="1">
      <c r="A248" s="6"/>
      <c r="B248" s="5"/>
      <c r="C248" s="5"/>
      <c r="D248" s="6"/>
      <c r="E248" s="6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ht="12.0" customHeight="1">
      <c r="A249" s="6"/>
      <c r="B249" s="5"/>
      <c r="C249" s="5"/>
      <c r="D249" s="6"/>
      <c r="E249" s="6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ht="12.0" customHeight="1">
      <c r="A250" s="6"/>
      <c r="B250" s="5"/>
      <c r="C250" s="5"/>
      <c r="D250" s="6"/>
      <c r="E250" s="6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ht="12.0" customHeight="1">
      <c r="A251" s="6"/>
      <c r="B251" s="5"/>
      <c r="C251" s="5"/>
      <c r="D251" s="6"/>
      <c r="E251" s="6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ht="12.0" customHeight="1">
      <c r="A252" s="6"/>
      <c r="B252" s="5"/>
      <c r="C252" s="5"/>
      <c r="D252" s="6"/>
      <c r="E252" s="6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ht="12.0" customHeight="1">
      <c r="A253" s="6"/>
      <c r="B253" s="5"/>
      <c r="C253" s="5"/>
      <c r="D253" s="6"/>
      <c r="E253" s="6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ht="12.0" customHeight="1">
      <c r="A254" s="6"/>
      <c r="B254" s="5"/>
      <c r="C254" s="5"/>
      <c r="D254" s="6"/>
      <c r="E254" s="6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ht="12.0" customHeight="1">
      <c r="A255" s="6"/>
      <c r="B255" s="5"/>
      <c r="C255" s="5"/>
      <c r="D255" s="6"/>
      <c r="E255" s="6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ht="12.0" customHeight="1">
      <c r="A256" s="6"/>
      <c r="B256" s="5"/>
      <c r="C256" s="5"/>
      <c r="D256" s="6"/>
      <c r="E256" s="6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ht="12.0" customHeight="1">
      <c r="A257" s="6"/>
      <c r="B257" s="5"/>
      <c r="C257" s="5"/>
      <c r="D257" s="6"/>
      <c r="E257" s="6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ht="12.0" customHeight="1">
      <c r="A258" s="6"/>
      <c r="B258" s="5"/>
      <c r="C258" s="5"/>
      <c r="D258" s="6"/>
      <c r="E258" s="6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ht="12.0" customHeight="1">
      <c r="A259" s="6"/>
      <c r="B259" s="5"/>
      <c r="C259" s="5"/>
      <c r="D259" s="6"/>
      <c r="E259" s="6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ht="12.0" customHeight="1">
      <c r="A260" s="6"/>
      <c r="B260" s="5"/>
      <c r="C260" s="5"/>
      <c r="D260" s="6"/>
      <c r="E260" s="6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ht="12.0" customHeight="1">
      <c r="A261" s="6"/>
      <c r="B261" s="5"/>
      <c r="C261" s="5"/>
      <c r="D261" s="6"/>
      <c r="E261" s="6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ht="12.0" customHeight="1">
      <c r="A262" s="6"/>
      <c r="B262" s="5"/>
      <c r="C262" s="5"/>
      <c r="D262" s="6"/>
      <c r="E262" s="6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ht="12.0" customHeight="1">
      <c r="A263" s="6"/>
      <c r="B263" s="5"/>
      <c r="C263" s="5"/>
      <c r="D263" s="6"/>
      <c r="E263" s="6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ht="12.0" customHeight="1">
      <c r="A264" s="6"/>
      <c r="B264" s="5"/>
      <c r="C264" s="5"/>
      <c r="D264" s="6"/>
      <c r="E264" s="6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ht="12.0" customHeight="1">
      <c r="A265" s="6"/>
      <c r="B265" s="5"/>
      <c r="C265" s="5"/>
      <c r="D265" s="6"/>
      <c r="E265" s="6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ht="12.0" customHeight="1">
      <c r="A266" s="6"/>
      <c r="B266" s="5"/>
      <c r="C266" s="5"/>
      <c r="D266" s="6"/>
      <c r="E266" s="6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ht="12.0" customHeight="1">
      <c r="A267" s="6"/>
      <c r="B267" s="5"/>
      <c r="C267" s="5"/>
      <c r="D267" s="6"/>
      <c r="E267" s="6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ht="12.0" customHeight="1">
      <c r="A268" s="6"/>
      <c r="B268" s="5"/>
      <c r="C268" s="5"/>
      <c r="D268" s="6"/>
      <c r="E268" s="6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ht="12.0" customHeight="1">
      <c r="A269" s="6"/>
      <c r="B269" s="5"/>
      <c r="C269" s="5"/>
      <c r="D269" s="6"/>
      <c r="E269" s="6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ht="12.0" customHeight="1">
      <c r="A270" s="6"/>
      <c r="B270" s="5"/>
      <c r="C270" s="5"/>
      <c r="D270" s="6"/>
      <c r="E270" s="6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ht="12.0" customHeight="1">
      <c r="A271" s="6"/>
      <c r="B271" s="5"/>
      <c r="C271" s="5"/>
      <c r="D271" s="6"/>
      <c r="E271" s="6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ht="12.0" customHeight="1">
      <c r="A272" s="6"/>
      <c r="B272" s="5"/>
      <c r="C272" s="5"/>
      <c r="D272" s="6"/>
      <c r="E272" s="6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ht="12.0" customHeight="1">
      <c r="A273" s="6"/>
      <c r="B273" s="5"/>
      <c r="C273" s="5"/>
      <c r="D273" s="6"/>
      <c r="E273" s="6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ht="12.0" customHeight="1">
      <c r="A274" s="6"/>
      <c r="B274" s="5"/>
      <c r="C274" s="5"/>
      <c r="D274" s="6"/>
      <c r="E274" s="6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ht="12.0" customHeight="1">
      <c r="A275" s="6"/>
      <c r="B275" s="5"/>
      <c r="C275" s="5"/>
      <c r="D275" s="6"/>
      <c r="E275" s="6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</sheetData>
  <mergeCells count="11">
    <mergeCell ref="A8:E8"/>
    <mergeCell ref="C61:D61"/>
    <mergeCell ref="C62:D62"/>
    <mergeCell ref="B65:B66"/>
    <mergeCell ref="A1:E1"/>
    <mergeCell ref="A2:E2"/>
    <mergeCell ref="A4:E4"/>
    <mergeCell ref="A5:E5"/>
    <mergeCell ref="A6:E6"/>
    <mergeCell ref="A7:E7"/>
    <mergeCell ref="L13:P13"/>
  </mergeCells>
  <printOptions/>
  <pageMargins bottom="0.75" footer="0.0" header="0.0" left="0.32" right="0.13" top="0.75"/>
  <pageSetup paperSize="9" orientation="landscape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37.71"/>
    <col customWidth="1" min="3" max="3" width="17.0"/>
    <col customWidth="1" min="4" max="4" width="15.57"/>
    <col customWidth="1" min="5" max="5" width="17.86"/>
    <col customWidth="1" min="6" max="6" width="2.29"/>
    <col customWidth="1" min="7" max="7" width="15.0"/>
    <col customWidth="1" min="8" max="8" width="14.71"/>
    <col customWidth="1" min="10" max="10" width="2.71"/>
    <col customWidth="1" min="11" max="11" width="16.86"/>
    <col customWidth="1" min="12" max="12" width="15.0"/>
    <col customWidth="1" min="13" max="13" width="14.71"/>
    <col customWidth="1" min="14" max="26" width="9.14"/>
  </cols>
  <sheetData>
    <row r="1" ht="12.75" customHeight="1">
      <c r="A1" s="135"/>
      <c r="B1" s="2"/>
      <c r="C1" s="2"/>
      <c r="D1" s="2"/>
      <c r="E1" s="2"/>
      <c r="F1" s="2"/>
      <c r="G1" s="2"/>
      <c r="H1" s="2"/>
      <c r="I1" s="2"/>
      <c r="J1" s="136"/>
      <c r="K1" s="137"/>
      <c r="L1" s="138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ht="12.75" customHeight="1">
      <c r="A2" s="137"/>
      <c r="B2" s="137"/>
      <c r="C2" s="137"/>
      <c r="D2" s="139"/>
      <c r="E2" s="137"/>
      <c r="F2" s="137"/>
      <c r="G2" s="137"/>
      <c r="H2" s="138"/>
      <c r="I2" s="137"/>
      <c r="J2" s="136"/>
      <c r="K2" s="137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ht="12.75" customHeight="1">
      <c r="A3" s="1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</row>
    <row r="4" ht="12.75" customHeight="1">
      <c r="A4" s="140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</row>
    <row r="5" ht="12.75" customHeight="1">
      <c r="A5" s="141"/>
      <c r="B5" s="141"/>
      <c r="C5" s="142"/>
      <c r="D5" s="143"/>
      <c r="E5" s="142"/>
      <c r="F5" s="144"/>
      <c r="G5" s="144"/>
      <c r="H5" s="145"/>
      <c r="I5" s="144"/>
      <c r="J5" s="136"/>
      <c r="K5" s="137"/>
      <c r="L5" s="138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</row>
    <row r="6" ht="15.0" customHeight="1">
      <c r="A6" s="146" t="str">
        <f>+SRD!A4</f>
        <v>Sanggunian ng mga Mag-Aaral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</row>
    <row r="7" ht="15.0" customHeight="1">
      <c r="A7" s="147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</row>
    <row r="8" ht="17.25" customHeight="1">
      <c r="A8" s="148" t="s">
        <v>101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</row>
    <row r="9" ht="12.75" customHeight="1">
      <c r="A9" s="149" t="s">
        <v>102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</row>
    <row r="10" ht="12.75" customHeight="1">
      <c r="A10" s="137"/>
      <c r="B10" s="137"/>
      <c r="C10" s="137"/>
      <c r="D10" s="139"/>
      <c r="E10" s="137"/>
      <c r="F10" s="137"/>
      <c r="G10" s="137"/>
      <c r="H10" s="138"/>
      <c r="I10" s="137"/>
      <c r="J10" s="136"/>
      <c r="K10" s="137"/>
      <c r="L10" s="138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ht="12.75" customHeight="1">
      <c r="A11" s="137"/>
      <c r="B11" s="137"/>
      <c r="C11" s="137"/>
      <c r="D11" s="139"/>
      <c r="E11" s="137"/>
      <c r="F11" s="137"/>
      <c r="G11" s="137"/>
      <c r="H11" s="138"/>
      <c r="I11" s="137"/>
      <c r="J11" s="136"/>
      <c r="K11" s="137"/>
      <c r="L11" s="138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ht="13.5" customHeight="1">
      <c r="A12" s="137"/>
      <c r="B12" s="150" t="s">
        <v>103</v>
      </c>
      <c r="C12" s="151"/>
      <c r="D12" s="152" t="s">
        <v>104</v>
      </c>
      <c r="E12" s="153"/>
      <c r="F12" s="144"/>
      <c r="G12" s="154" t="s">
        <v>105</v>
      </c>
      <c r="H12" s="155"/>
      <c r="I12" s="156"/>
      <c r="J12" s="136"/>
      <c r="K12" s="154" t="s">
        <v>106</v>
      </c>
      <c r="L12" s="155"/>
      <c r="M12" s="156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</row>
    <row r="13" ht="49.5" customHeight="1">
      <c r="A13" s="157"/>
      <c r="B13" s="158"/>
      <c r="C13" s="159" t="s">
        <v>107</v>
      </c>
      <c r="D13" s="160" t="s">
        <v>108</v>
      </c>
      <c r="E13" s="161" t="s">
        <v>109</v>
      </c>
      <c r="F13" s="162"/>
      <c r="G13" s="161" t="s">
        <v>110</v>
      </c>
      <c r="H13" s="163" t="s">
        <v>108</v>
      </c>
      <c r="I13" s="161" t="s">
        <v>111</v>
      </c>
      <c r="J13" s="164"/>
      <c r="K13" s="161" t="s">
        <v>110</v>
      </c>
      <c r="L13" s="163" t="s">
        <v>108</v>
      </c>
      <c r="M13" s="161" t="s">
        <v>112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</row>
    <row r="14" ht="12.0" customHeight="1">
      <c r="A14" s="137"/>
      <c r="B14" s="165"/>
      <c r="C14" s="166"/>
      <c r="D14" s="167"/>
      <c r="E14" s="137"/>
      <c r="F14" s="137"/>
      <c r="G14" s="137"/>
      <c r="H14" s="168"/>
      <c r="I14" s="137"/>
      <c r="J14" s="136"/>
      <c r="K14" s="137"/>
      <c r="L14" s="168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  <row r="15" ht="21.75" customHeight="1">
      <c r="A15" s="137">
        <v>1.0</v>
      </c>
      <c r="B15" s="169" t="s">
        <v>13</v>
      </c>
      <c r="C15" s="170">
        <v>0.0</v>
      </c>
      <c r="D15" s="171">
        <f>SRD!C16</f>
        <v>9599.25</v>
      </c>
      <c r="E15" s="172">
        <f t="shared" ref="E15:E42" si="2">+C15-D15</f>
        <v>-9599.25</v>
      </c>
      <c r="F15" s="137"/>
      <c r="G15" s="170">
        <v>0.0</v>
      </c>
      <c r="H15" s="171" t="str">
        <f>SRD!D16</f>
        <v/>
      </c>
      <c r="I15" s="172">
        <f t="shared" ref="I15:I40" si="3">+G15-H15</f>
        <v>0</v>
      </c>
      <c r="J15" s="136"/>
      <c r="K15" s="173">
        <f t="shared" ref="K15:L15" si="1">+C15-G15</f>
        <v>0</v>
      </c>
      <c r="L15" s="174">
        <f t="shared" si="1"/>
        <v>9599.25</v>
      </c>
      <c r="M15" s="172">
        <f t="shared" ref="M15:M40" si="5">+K15-L15</f>
        <v>-9599.25</v>
      </c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ht="21.75" customHeight="1">
      <c r="A16" s="137">
        <f t="shared" ref="A16:A23" si="6">+A15+1</f>
        <v>2</v>
      </c>
      <c r="B16" s="169" t="s">
        <v>14</v>
      </c>
      <c r="C16" s="170">
        <v>0.0</v>
      </c>
      <c r="D16" s="171">
        <f>SRD!C17</f>
        <v>90000</v>
      </c>
      <c r="E16" s="172">
        <f t="shared" si="2"/>
        <v>-90000</v>
      </c>
      <c r="F16" s="137"/>
      <c r="G16" s="170">
        <v>0.0</v>
      </c>
      <c r="H16" s="171">
        <f>SRD!D17</f>
        <v>90000</v>
      </c>
      <c r="I16" s="172">
        <f t="shared" si="3"/>
        <v>-90000</v>
      </c>
      <c r="J16" s="136"/>
      <c r="K16" s="173">
        <f t="shared" ref="K16:L16" si="4">+C16-G16</f>
        <v>0</v>
      </c>
      <c r="L16" s="174">
        <f t="shared" si="4"/>
        <v>0</v>
      </c>
      <c r="M16" s="172">
        <f t="shared" si="5"/>
        <v>0</v>
      </c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  <row r="17" ht="21.75" customHeight="1">
      <c r="A17" s="137">
        <f t="shared" si="6"/>
        <v>3</v>
      </c>
      <c r="B17" s="175" t="s">
        <v>15</v>
      </c>
      <c r="C17" s="170">
        <v>0.0</v>
      </c>
      <c r="D17" s="171" t="str">
        <f>SRD!C18</f>
        <v/>
      </c>
      <c r="E17" s="172">
        <f t="shared" si="2"/>
        <v>0</v>
      </c>
      <c r="F17" s="137"/>
      <c r="G17" s="170">
        <v>27218.69</v>
      </c>
      <c r="H17" s="171">
        <f>SRD!D18</f>
        <v>27218.69</v>
      </c>
      <c r="I17" s="172">
        <f t="shared" si="3"/>
        <v>0</v>
      </c>
      <c r="J17" s="136"/>
      <c r="K17" s="173">
        <f t="shared" ref="K17:L17" si="7">+C17-G17</f>
        <v>-27218.69</v>
      </c>
      <c r="L17" s="174">
        <f t="shared" si="7"/>
        <v>-27218.69</v>
      </c>
      <c r="M17" s="172">
        <f t="shared" si="5"/>
        <v>0</v>
      </c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</row>
    <row r="18" ht="21.75" customHeight="1">
      <c r="A18" s="137">
        <f t="shared" si="6"/>
        <v>4</v>
      </c>
      <c r="B18" s="175" t="s">
        <v>16</v>
      </c>
      <c r="C18" s="170">
        <v>0.0</v>
      </c>
      <c r="D18" s="171" t="str">
        <f>SRD!C19</f>
        <v/>
      </c>
      <c r="E18" s="172">
        <f t="shared" si="2"/>
        <v>0</v>
      </c>
      <c r="F18" s="137"/>
      <c r="G18" s="170">
        <v>30000.0</v>
      </c>
      <c r="H18" s="171">
        <f>SRD!D19</f>
        <v>26500</v>
      </c>
      <c r="I18" s="172">
        <f t="shared" si="3"/>
        <v>3500</v>
      </c>
      <c r="J18" s="136"/>
      <c r="K18" s="173">
        <f t="shared" ref="K18:L18" si="8">+C18-G18</f>
        <v>-30000</v>
      </c>
      <c r="L18" s="174">
        <f t="shared" si="8"/>
        <v>-26500</v>
      </c>
      <c r="M18" s="172">
        <f t="shared" si="5"/>
        <v>-3500</v>
      </c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</row>
    <row r="19" ht="21.75" customHeight="1">
      <c r="A19" s="137">
        <f t="shared" si="6"/>
        <v>5</v>
      </c>
      <c r="B19" s="176" t="s">
        <v>17</v>
      </c>
      <c r="C19" s="170">
        <v>0.0</v>
      </c>
      <c r="D19" s="171" t="str">
        <f>SRD!C20</f>
        <v/>
      </c>
      <c r="E19" s="172">
        <f t="shared" si="2"/>
        <v>0</v>
      </c>
      <c r="F19" s="137"/>
      <c r="G19" s="170">
        <f>47199.5+503</f>
        <v>47702.5</v>
      </c>
      <c r="H19" s="171">
        <f>SRD!D20</f>
        <v>11004</v>
      </c>
      <c r="I19" s="172">
        <f t="shared" si="3"/>
        <v>36698.5</v>
      </c>
      <c r="J19" s="136"/>
      <c r="K19" s="173">
        <f t="shared" ref="K19:L19" si="9">+C19-G19</f>
        <v>-47702.5</v>
      </c>
      <c r="L19" s="174">
        <f t="shared" si="9"/>
        <v>-11004</v>
      </c>
      <c r="M19" s="172">
        <f t="shared" si="5"/>
        <v>-36698.5</v>
      </c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</row>
    <row r="20" ht="21.75" customHeight="1">
      <c r="A20" s="137">
        <f t="shared" si="6"/>
        <v>6</v>
      </c>
      <c r="B20" s="176" t="s">
        <v>18</v>
      </c>
      <c r="C20" s="170">
        <v>0.0</v>
      </c>
      <c r="D20" s="171" t="str">
        <f>SRD!C21</f>
        <v/>
      </c>
      <c r="E20" s="172">
        <f t="shared" si="2"/>
        <v>0</v>
      </c>
      <c r="F20" s="137"/>
      <c r="G20" s="170">
        <v>30000.0</v>
      </c>
      <c r="H20" s="171">
        <f>SRD!D21</f>
        <v>12765.54</v>
      </c>
      <c r="I20" s="172">
        <f t="shared" si="3"/>
        <v>17234.46</v>
      </c>
      <c r="J20" s="136"/>
      <c r="K20" s="173">
        <f t="shared" ref="K20:L20" si="10">+C20-G20</f>
        <v>-30000</v>
      </c>
      <c r="L20" s="174">
        <f t="shared" si="10"/>
        <v>-12765.54</v>
      </c>
      <c r="M20" s="172">
        <f t="shared" si="5"/>
        <v>-17234.46</v>
      </c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</row>
    <row r="21" ht="21.75" customHeight="1">
      <c r="A21" s="137">
        <f t="shared" si="6"/>
        <v>7</v>
      </c>
      <c r="B21" s="176" t="s">
        <v>19</v>
      </c>
      <c r="C21" s="170">
        <v>0.0</v>
      </c>
      <c r="D21" s="171" t="str">
        <f>SRD!C22</f>
        <v/>
      </c>
      <c r="E21" s="172">
        <f t="shared" si="2"/>
        <v>0</v>
      </c>
      <c r="F21" s="137"/>
      <c r="G21" s="170">
        <v>0.0</v>
      </c>
      <c r="H21" s="171">
        <f>SRD!D22</f>
        <v>2000</v>
      </c>
      <c r="I21" s="172">
        <f t="shared" si="3"/>
        <v>-2000</v>
      </c>
      <c r="J21" s="136"/>
      <c r="K21" s="173">
        <f t="shared" ref="K21:L21" si="11">+C21-G21</f>
        <v>0</v>
      </c>
      <c r="L21" s="174">
        <f t="shared" si="11"/>
        <v>-2000</v>
      </c>
      <c r="M21" s="172">
        <f t="shared" si="5"/>
        <v>2000</v>
      </c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</row>
    <row r="22" ht="21.75" customHeight="1">
      <c r="A22" s="137">
        <f t="shared" si="6"/>
        <v>8</v>
      </c>
      <c r="B22" s="176" t="s">
        <v>20</v>
      </c>
      <c r="C22" s="170">
        <v>0.0</v>
      </c>
      <c r="D22" s="171" t="str">
        <f>SRD!C23</f>
        <v/>
      </c>
      <c r="E22" s="172">
        <f t="shared" si="2"/>
        <v>0</v>
      </c>
      <c r="F22" s="137"/>
      <c r="G22" s="170">
        <v>0.0</v>
      </c>
      <c r="H22" s="171">
        <f>SRD!D23</f>
        <v>888.99</v>
      </c>
      <c r="I22" s="172">
        <f t="shared" si="3"/>
        <v>-888.99</v>
      </c>
      <c r="J22" s="136"/>
      <c r="K22" s="173">
        <f t="shared" ref="K22:L22" si="12">+C22-G22</f>
        <v>0</v>
      </c>
      <c r="L22" s="174">
        <f t="shared" si="12"/>
        <v>-888.99</v>
      </c>
      <c r="M22" s="172">
        <f t="shared" si="5"/>
        <v>888.99</v>
      </c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</row>
    <row r="23" ht="21.75" customHeight="1">
      <c r="A23" s="137">
        <f t="shared" si="6"/>
        <v>9</v>
      </c>
      <c r="B23" s="169" t="s">
        <v>67</v>
      </c>
      <c r="C23" s="170">
        <v>0.0</v>
      </c>
      <c r="D23" s="171">
        <f>SRD!C24</f>
        <v>10000</v>
      </c>
      <c r="E23" s="172">
        <f t="shared" si="2"/>
        <v>-10000</v>
      </c>
      <c r="F23" s="137"/>
      <c r="G23" s="172"/>
      <c r="H23" s="171" t="str">
        <f>SRD!D24</f>
        <v/>
      </c>
      <c r="I23" s="172">
        <f t="shared" si="3"/>
        <v>0</v>
      </c>
      <c r="J23" s="136"/>
      <c r="K23" s="173">
        <f t="shared" ref="K23:L23" si="13">+C23-G23</f>
        <v>0</v>
      </c>
      <c r="L23" s="174">
        <f t="shared" si="13"/>
        <v>10000</v>
      </c>
      <c r="M23" s="172">
        <f t="shared" si="5"/>
        <v>-10000</v>
      </c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</row>
    <row r="24" ht="21.75" customHeight="1">
      <c r="A24" s="137">
        <f>+A21+1</f>
        <v>8</v>
      </c>
      <c r="B24" s="169" t="s">
        <v>22</v>
      </c>
      <c r="C24" s="170">
        <v>0.0</v>
      </c>
      <c r="D24" s="171" t="str">
        <f>SRD!C25</f>
        <v/>
      </c>
      <c r="E24" s="172">
        <f t="shared" si="2"/>
        <v>0</v>
      </c>
      <c r="F24" s="137"/>
      <c r="G24" s="170">
        <v>19200.0</v>
      </c>
      <c r="H24" s="171">
        <f>SRD!D25</f>
        <v>37500</v>
      </c>
      <c r="I24" s="172">
        <f t="shared" si="3"/>
        <v>-18300</v>
      </c>
      <c r="J24" s="136"/>
      <c r="K24" s="173">
        <f t="shared" ref="K24:L24" si="14">+C24-G24</f>
        <v>-19200</v>
      </c>
      <c r="L24" s="174">
        <f t="shared" si="14"/>
        <v>-37500</v>
      </c>
      <c r="M24" s="172">
        <f t="shared" si="5"/>
        <v>18300</v>
      </c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</row>
    <row r="25" ht="21.75" customHeight="1">
      <c r="A25" s="137">
        <f t="shared" ref="A25:A40" si="16">+A24+1</f>
        <v>9</v>
      </c>
      <c r="B25" s="169" t="s">
        <v>23</v>
      </c>
      <c r="C25" s="170">
        <v>0.0</v>
      </c>
      <c r="D25" s="171" t="str">
        <f>SRD!C26</f>
        <v/>
      </c>
      <c r="E25" s="172">
        <f t="shared" si="2"/>
        <v>0</v>
      </c>
      <c r="F25" s="137"/>
      <c r="G25" s="170">
        <v>0.0</v>
      </c>
      <c r="H25" s="171">
        <f>SRD!D26</f>
        <v>93000</v>
      </c>
      <c r="I25" s="172">
        <f t="shared" si="3"/>
        <v>-93000</v>
      </c>
      <c r="J25" s="136"/>
      <c r="K25" s="173">
        <f t="shared" ref="K25:L25" si="15">+C25-G25</f>
        <v>0</v>
      </c>
      <c r="L25" s="174">
        <f t="shared" si="15"/>
        <v>-93000</v>
      </c>
      <c r="M25" s="172">
        <f t="shared" si="5"/>
        <v>93000</v>
      </c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</row>
    <row r="26" ht="24.0" customHeight="1">
      <c r="A26" s="137">
        <f t="shared" si="16"/>
        <v>10</v>
      </c>
      <c r="B26" s="169" t="s">
        <v>24</v>
      </c>
      <c r="C26" s="170">
        <v>0.0</v>
      </c>
      <c r="D26" s="171" t="str">
        <f>SRD!C27</f>
        <v/>
      </c>
      <c r="E26" s="172">
        <f t="shared" si="2"/>
        <v>0</v>
      </c>
      <c r="F26" s="137"/>
      <c r="G26" s="170">
        <v>40000.0</v>
      </c>
      <c r="H26" s="171">
        <f>SRD!D27</f>
        <v>18111.12</v>
      </c>
      <c r="I26" s="172">
        <f t="shared" si="3"/>
        <v>21888.88</v>
      </c>
      <c r="J26" s="136"/>
      <c r="K26" s="173">
        <f t="shared" ref="K26:L26" si="17">+C26-G26</f>
        <v>-40000</v>
      </c>
      <c r="L26" s="174">
        <f t="shared" si="17"/>
        <v>-18111.12</v>
      </c>
      <c r="M26" s="172">
        <f t="shared" si="5"/>
        <v>-21888.88</v>
      </c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</row>
    <row r="27" ht="24.0" customHeight="1">
      <c r="A27" s="137">
        <f t="shared" si="16"/>
        <v>11</v>
      </c>
      <c r="B27" s="177" t="s">
        <v>25</v>
      </c>
      <c r="C27" s="170">
        <v>0.0</v>
      </c>
      <c r="D27" s="171">
        <f>SRD!C28</f>
        <v>11100</v>
      </c>
      <c r="E27" s="172">
        <f t="shared" si="2"/>
        <v>-11100</v>
      </c>
      <c r="F27" s="137"/>
      <c r="G27" s="170">
        <v>11100.0</v>
      </c>
      <c r="H27" s="171" t="str">
        <f>SRD!D28</f>
        <v/>
      </c>
      <c r="I27" s="172">
        <f t="shared" si="3"/>
        <v>11100</v>
      </c>
      <c r="J27" s="136"/>
      <c r="K27" s="173">
        <f t="shared" ref="K27:L27" si="18">+C27-G27</f>
        <v>-11100</v>
      </c>
      <c r="L27" s="174">
        <f t="shared" si="18"/>
        <v>11100</v>
      </c>
      <c r="M27" s="172">
        <f t="shared" si="5"/>
        <v>-22200</v>
      </c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</row>
    <row r="28" ht="24.0" customHeight="1">
      <c r="A28" s="137">
        <f t="shared" si="16"/>
        <v>12</v>
      </c>
      <c r="B28" s="178" t="s">
        <v>26</v>
      </c>
      <c r="C28" s="170">
        <v>0.0</v>
      </c>
      <c r="D28" s="171" t="str">
        <f>SRD!C29</f>
        <v/>
      </c>
      <c r="E28" s="172">
        <f t="shared" si="2"/>
        <v>0</v>
      </c>
      <c r="F28" s="137"/>
      <c r="G28" s="170">
        <v>10000.0</v>
      </c>
      <c r="H28" s="171">
        <f>SRD!D29</f>
        <v>22857.14</v>
      </c>
      <c r="I28" s="172">
        <f t="shared" si="3"/>
        <v>-12857.14</v>
      </c>
      <c r="J28" s="136"/>
      <c r="K28" s="173">
        <f t="shared" ref="K28:L28" si="19">+C28-G28</f>
        <v>-10000</v>
      </c>
      <c r="L28" s="174">
        <f t="shared" si="19"/>
        <v>-22857.14</v>
      </c>
      <c r="M28" s="172">
        <f t="shared" si="5"/>
        <v>12857.14</v>
      </c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</row>
    <row r="29" ht="24.0" customHeight="1">
      <c r="A29" s="137">
        <f t="shared" si="16"/>
        <v>13</v>
      </c>
      <c r="B29" s="178" t="s">
        <v>27</v>
      </c>
      <c r="C29" s="170">
        <v>0.0</v>
      </c>
      <c r="D29" s="171">
        <f>SRD!C30</f>
        <v>427606</v>
      </c>
      <c r="E29" s="172">
        <f t="shared" si="2"/>
        <v>-427606</v>
      </c>
      <c r="F29" s="137"/>
      <c r="G29" s="172"/>
      <c r="H29" s="171" t="str">
        <f>SRD!D30</f>
        <v/>
      </c>
      <c r="I29" s="172">
        <f t="shared" si="3"/>
        <v>0</v>
      </c>
      <c r="J29" s="136"/>
      <c r="K29" s="173">
        <f t="shared" ref="K29:L29" si="20">+C29-G29</f>
        <v>0</v>
      </c>
      <c r="L29" s="174">
        <f t="shared" si="20"/>
        <v>427606</v>
      </c>
      <c r="M29" s="172">
        <f t="shared" si="5"/>
        <v>-427606</v>
      </c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</row>
    <row r="30" ht="24.0" customHeight="1">
      <c r="A30" s="137">
        <f t="shared" si="16"/>
        <v>14</v>
      </c>
      <c r="B30" s="178" t="s">
        <v>28</v>
      </c>
      <c r="C30" s="170">
        <v>0.0</v>
      </c>
      <c r="D30" s="171" t="str">
        <f>SRD!C31</f>
        <v/>
      </c>
      <c r="E30" s="172">
        <f t="shared" si="2"/>
        <v>0</v>
      </c>
      <c r="F30" s="137"/>
      <c r="G30" s="170">
        <v>11100.0</v>
      </c>
      <c r="H30" s="171">
        <f>SRD!D31</f>
        <v>11100</v>
      </c>
      <c r="I30" s="172">
        <f t="shared" si="3"/>
        <v>0</v>
      </c>
      <c r="J30" s="136"/>
      <c r="K30" s="173">
        <f t="shared" ref="K30:L30" si="21">+C30-G30</f>
        <v>-11100</v>
      </c>
      <c r="L30" s="174">
        <f t="shared" si="21"/>
        <v>-11100</v>
      </c>
      <c r="M30" s="172">
        <f t="shared" si="5"/>
        <v>0</v>
      </c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</row>
    <row r="31" ht="24.0" customHeight="1">
      <c r="A31" s="137">
        <f t="shared" si="16"/>
        <v>15</v>
      </c>
      <c r="B31" s="178" t="s">
        <v>113</v>
      </c>
      <c r="C31" s="170">
        <v>0.0</v>
      </c>
      <c r="D31" s="171" t="str">
        <f>SRD!C32</f>
        <v/>
      </c>
      <c r="E31" s="172">
        <f t="shared" si="2"/>
        <v>0</v>
      </c>
      <c r="F31" s="137"/>
      <c r="G31" s="170">
        <v>8000.0</v>
      </c>
      <c r="H31" s="171">
        <f>SRD!D32</f>
        <v>13000</v>
      </c>
      <c r="I31" s="172">
        <f t="shared" si="3"/>
        <v>-5000</v>
      </c>
      <c r="J31" s="136"/>
      <c r="K31" s="173">
        <f t="shared" ref="K31:L31" si="22">+C31-G31</f>
        <v>-8000</v>
      </c>
      <c r="L31" s="174">
        <f t="shared" si="22"/>
        <v>-13000</v>
      </c>
      <c r="M31" s="172">
        <f t="shared" si="5"/>
        <v>5000</v>
      </c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</row>
    <row r="32" ht="24.0" customHeight="1">
      <c r="A32" s="137">
        <f t="shared" si="16"/>
        <v>16</v>
      </c>
      <c r="B32" s="178" t="s">
        <v>30</v>
      </c>
      <c r="C32" s="170">
        <v>0.0</v>
      </c>
      <c r="D32" s="171">
        <f>SRD!C33</f>
        <v>30000</v>
      </c>
      <c r="E32" s="172">
        <f t="shared" si="2"/>
        <v>-30000</v>
      </c>
      <c r="F32" s="137"/>
      <c r="G32" s="170">
        <v>0.0</v>
      </c>
      <c r="H32" s="171" t="str">
        <f>SRD!D33</f>
        <v/>
      </c>
      <c r="I32" s="172">
        <f t="shared" si="3"/>
        <v>0</v>
      </c>
      <c r="J32" s="136"/>
      <c r="K32" s="173">
        <f t="shared" ref="K32:L32" si="23">+C32-G32</f>
        <v>0</v>
      </c>
      <c r="L32" s="174">
        <f t="shared" si="23"/>
        <v>30000</v>
      </c>
      <c r="M32" s="172">
        <f t="shared" si="5"/>
        <v>-30000</v>
      </c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</row>
    <row r="33" ht="24.0" customHeight="1">
      <c r="A33" s="137">
        <f t="shared" si="16"/>
        <v>17</v>
      </c>
      <c r="B33" s="178" t="s">
        <v>31</v>
      </c>
      <c r="C33" s="170">
        <v>0.0</v>
      </c>
      <c r="D33" s="171">
        <f>SRD!C34</f>
        <v>7500</v>
      </c>
      <c r="E33" s="172">
        <f t="shared" si="2"/>
        <v>-7500</v>
      </c>
      <c r="F33" s="137"/>
      <c r="G33" s="170">
        <v>0.0</v>
      </c>
      <c r="H33" s="171" t="str">
        <f>SRD!D34</f>
        <v/>
      </c>
      <c r="I33" s="172">
        <f t="shared" si="3"/>
        <v>0</v>
      </c>
      <c r="J33" s="136"/>
      <c r="K33" s="173">
        <f t="shared" ref="K33:L33" si="24">+C33-G33</f>
        <v>0</v>
      </c>
      <c r="L33" s="174">
        <f t="shared" si="24"/>
        <v>7500</v>
      </c>
      <c r="M33" s="172">
        <f t="shared" si="5"/>
        <v>-7500</v>
      </c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</row>
    <row r="34" ht="24.0" customHeight="1">
      <c r="A34" s="137">
        <f t="shared" si="16"/>
        <v>18</v>
      </c>
      <c r="B34" s="178" t="s">
        <v>114</v>
      </c>
      <c r="C34" s="170">
        <v>1500000.0</v>
      </c>
      <c r="D34" s="171" t="str">
        <f>SRD!C35</f>
        <v/>
      </c>
      <c r="E34" s="172">
        <f t="shared" si="2"/>
        <v>1500000</v>
      </c>
      <c r="F34" s="137"/>
      <c r="G34" s="170">
        <v>0.0</v>
      </c>
      <c r="H34" s="171">
        <f>SRD!D35</f>
        <v>2326</v>
      </c>
      <c r="I34" s="172">
        <f t="shared" si="3"/>
        <v>-2326</v>
      </c>
      <c r="J34" s="136"/>
      <c r="K34" s="173">
        <f t="shared" ref="K34:L34" si="25">+C34-G34</f>
        <v>1500000</v>
      </c>
      <c r="L34" s="174">
        <f t="shared" si="25"/>
        <v>-2326</v>
      </c>
      <c r="M34" s="172">
        <f t="shared" si="5"/>
        <v>1502326</v>
      </c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</row>
    <row r="35" ht="24.0" customHeight="1">
      <c r="A35" s="137">
        <f t="shared" si="16"/>
        <v>19</v>
      </c>
      <c r="B35" s="178" t="s">
        <v>32</v>
      </c>
      <c r="C35" s="170">
        <v>0.0</v>
      </c>
      <c r="D35" s="171" t="str">
        <f>SRD!C36</f>
        <v/>
      </c>
      <c r="E35" s="172">
        <f t="shared" si="2"/>
        <v>0</v>
      </c>
      <c r="F35" s="137"/>
      <c r="G35" s="170">
        <v>30000.0</v>
      </c>
      <c r="H35" s="171">
        <f>SRD!D36</f>
        <v>1250</v>
      </c>
      <c r="I35" s="172">
        <f t="shared" si="3"/>
        <v>28750</v>
      </c>
      <c r="J35" s="136"/>
      <c r="K35" s="173">
        <f t="shared" ref="K35:L35" si="26">+C35-G35</f>
        <v>-30000</v>
      </c>
      <c r="L35" s="174">
        <f t="shared" si="26"/>
        <v>-1250</v>
      </c>
      <c r="M35" s="172">
        <f t="shared" si="5"/>
        <v>-28750</v>
      </c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</row>
    <row r="36" ht="24.0" customHeight="1">
      <c r="A36" s="137">
        <f t="shared" si="16"/>
        <v>20</v>
      </c>
      <c r="B36" s="178" t="s">
        <v>33</v>
      </c>
      <c r="C36" s="170">
        <v>0.0</v>
      </c>
      <c r="D36" s="171" t="str">
        <f>SRD!C37</f>
        <v/>
      </c>
      <c r="E36" s="172">
        <f t="shared" si="2"/>
        <v>0</v>
      </c>
      <c r="F36" s="137"/>
      <c r="G36" s="170">
        <v>0.0</v>
      </c>
      <c r="H36" s="171">
        <f>SRD!D37</f>
        <v>800</v>
      </c>
      <c r="I36" s="172">
        <f t="shared" si="3"/>
        <v>-800</v>
      </c>
      <c r="J36" s="136"/>
      <c r="K36" s="173">
        <f t="shared" ref="K36:L36" si="27">+C36-G36</f>
        <v>0</v>
      </c>
      <c r="L36" s="174">
        <f t="shared" si="27"/>
        <v>-800</v>
      </c>
      <c r="M36" s="172">
        <f t="shared" si="5"/>
        <v>800</v>
      </c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</row>
    <row r="37" ht="24.0" customHeight="1">
      <c r="A37" s="137">
        <f t="shared" si="16"/>
        <v>21</v>
      </c>
      <c r="B37" s="178" t="s">
        <v>34</v>
      </c>
      <c r="C37" s="170">
        <v>0.0</v>
      </c>
      <c r="D37" s="171" t="str">
        <f>SRD!C38</f>
        <v/>
      </c>
      <c r="E37" s="172">
        <f t="shared" si="2"/>
        <v>0</v>
      </c>
      <c r="F37" s="137"/>
      <c r="G37" s="170">
        <v>0.0</v>
      </c>
      <c r="H37" s="171">
        <f>SRD!D38</f>
        <v>112500</v>
      </c>
      <c r="I37" s="172">
        <f t="shared" si="3"/>
        <v>-112500</v>
      </c>
      <c r="J37" s="136"/>
      <c r="K37" s="173">
        <f t="shared" ref="K37:L37" si="28">+C37-G37</f>
        <v>0</v>
      </c>
      <c r="L37" s="174">
        <f t="shared" si="28"/>
        <v>-112500</v>
      </c>
      <c r="M37" s="172">
        <f t="shared" si="5"/>
        <v>112500</v>
      </c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</row>
    <row r="38" ht="24.0" customHeight="1">
      <c r="A38" s="137">
        <f t="shared" si="16"/>
        <v>22</v>
      </c>
      <c r="B38" s="178" t="s">
        <v>35</v>
      </c>
      <c r="C38" s="170">
        <v>0.0</v>
      </c>
      <c r="D38" s="171" t="str">
        <f>SRD!C39</f>
        <v/>
      </c>
      <c r="E38" s="172">
        <f t="shared" si="2"/>
        <v>0</v>
      </c>
      <c r="F38" s="137"/>
      <c r="G38" s="170">
        <v>112500.0</v>
      </c>
      <c r="H38" s="171">
        <f>SRD!D39</f>
        <v>20535.4</v>
      </c>
      <c r="I38" s="172">
        <f t="shared" si="3"/>
        <v>91964.6</v>
      </c>
      <c r="J38" s="136"/>
      <c r="K38" s="173">
        <f t="shared" ref="K38:L38" si="29">+C38-G38</f>
        <v>-112500</v>
      </c>
      <c r="L38" s="174">
        <f t="shared" si="29"/>
        <v>-20535.4</v>
      </c>
      <c r="M38" s="172">
        <f t="shared" si="5"/>
        <v>-91964.6</v>
      </c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</row>
    <row r="39" ht="24.0" customHeight="1">
      <c r="A39" s="137">
        <f t="shared" si="16"/>
        <v>23</v>
      </c>
      <c r="B39" s="178" t="s">
        <v>36</v>
      </c>
      <c r="C39" s="170">
        <v>0.0</v>
      </c>
      <c r="D39" s="171" t="str">
        <f>SRD!C40</f>
        <v/>
      </c>
      <c r="E39" s="172">
        <f t="shared" si="2"/>
        <v>0</v>
      </c>
      <c r="F39" s="137"/>
      <c r="G39" s="170">
        <v>20535.4</v>
      </c>
      <c r="H39" s="171">
        <f>SRD!D40</f>
        <v>42688.75</v>
      </c>
      <c r="I39" s="172">
        <f t="shared" si="3"/>
        <v>-22153.35</v>
      </c>
      <c r="J39" s="136"/>
      <c r="K39" s="173">
        <f t="shared" ref="K39:L39" si="30">+C39-G39</f>
        <v>-20535.4</v>
      </c>
      <c r="L39" s="174">
        <f t="shared" si="30"/>
        <v>-42688.75</v>
      </c>
      <c r="M39" s="172">
        <f t="shared" si="5"/>
        <v>22153.35</v>
      </c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</row>
    <row r="40" ht="24.0" customHeight="1">
      <c r="A40" s="137">
        <f t="shared" si="16"/>
        <v>24</v>
      </c>
      <c r="B40" s="178" t="s">
        <v>37</v>
      </c>
      <c r="C40" s="170">
        <v>0.0</v>
      </c>
      <c r="D40" s="171" t="str">
        <f>SRD!C41</f>
        <v/>
      </c>
      <c r="E40" s="172">
        <f t="shared" si="2"/>
        <v>0</v>
      </c>
      <c r="F40" s="137"/>
      <c r="G40" s="172">
        <v>42688.75</v>
      </c>
      <c r="H40" s="171" t="str">
        <f>SRD!D41</f>
        <v/>
      </c>
      <c r="I40" s="172">
        <f t="shared" si="3"/>
        <v>42688.75</v>
      </c>
      <c r="J40" s="136"/>
      <c r="K40" s="173">
        <f t="shared" ref="K40:L40" si="31">+C40-G40</f>
        <v>-42688.75</v>
      </c>
      <c r="L40" s="174">
        <f t="shared" si="31"/>
        <v>0</v>
      </c>
      <c r="M40" s="172">
        <f t="shared" si="5"/>
        <v>-42688.75</v>
      </c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</row>
    <row r="41" ht="21.75" hidden="1" customHeight="1">
      <c r="A41" s="137"/>
      <c r="B41" s="179"/>
      <c r="C41" s="172"/>
      <c r="D41" s="180"/>
      <c r="E41" s="172">
        <f t="shared" si="2"/>
        <v>0</v>
      </c>
      <c r="F41" s="137"/>
      <c r="G41" s="172"/>
      <c r="H41" s="180"/>
      <c r="I41" s="172"/>
      <c r="J41" s="136"/>
      <c r="K41" s="181"/>
      <c r="L41" s="182">
        <f>+J41-K41</f>
        <v>0</v>
      </c>
      <c r="M41" s="172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</row>
    <row r="42" ht="21.75" hidden="1" customHeight="1">
      <c r="A42" s="137"/>
      <c r="B42" s="183"/>
      <c r="C42" s="172"/>
      <c r="D42" s="180"/>
      <c r="E42" s="172">
        <f t="shared" si="2"/>
        <v>0</v>
      </c>
      <c r="F42" s="137"/>
      <c r="G42" s="172"/>
      <c r="H42" s="180"/>
      <c r="I42" s="172"/>
      <c r="J42" s="136"/>
      <c r="K42" s="172"/>
      <c r="L42" s="180"/>
      <c r="M42" s="172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</row>
    <row r="43" ht="21.75" customHeight="1">
      <c r="A43" s="137"/>
      <c r="B43" s="137"/>
      <c r="C43" s="139"/>
      <c r="D43" s="184"/>
      <c r="E43" s="139"/>
      <c r="F43" s="137"/>
      <c r="G43" s="139"/>
      <c r="H43" s="184"/>
      <c r="I43" s="139"/>
      <c r="J43" s="136"/>
      <c r="K43" s="139"/>
      <c r="L43" s="184"/>
      <c r="M43" s="139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</row>
    <row r="44" ht="17.25" customHeight="1">
      <c r="A44" s="185" t="s">
        <v>115</v>
      </c>
      <c r="B44" s="185"/>
      <c r="C44" s="186">
        <f t="shared" ref="C44:M44" si="32">SUM(C15:C43)</f>
        <v>1500000</v>
      </c>
      <c r="D44" s="187">
        <f t="shared" si="32"/>
        <v>585805.25</v>
      </c>
      <c r="E44" s="186">
        <f t="shared" si="32"/>
        <v>914194.75</v>
      </c>
      <c r="F44" s="186">
        <f t="shared" si="32"/>
        <v>0</v>
      </c>
      <c r="G44" s="186">
        <f t="shared" si="32"/>
        <v>440045.34</v>
      </c>
      <c r="H44" s="187">
        <f t="shared" si="32"/>
        <v>546045.63</v>
      </c>
      <c r="I44" s="186">
        <f t="shared" si="32"/>
        <v>-106000.29</v>
      </c>
      <c r="J44" s="186">
        <f t="shared" si="32"/>
        <v>0</v>
      </c>
      <c r="K44" s="186">
        <f t="shared" si="32"/>
        <v>1059954.66</v>
      </c>
      <c r="L44" s="187">
        <f t="shared" si="32"/>
        <v>39759.62</v>
      </c>
      <c r="M44" s="186">
        <f t="shared" si="32"/>
        <v>1020195.04</v>
      </c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</row>
    <row r="45" ht="12.75" customHeight="1">
      <c r="A45" s="137"/>
      <c r="B45" s="137"/>
      <c r="C45" s="139"/>
      <c r="D45" s="139"/>
      <c r="E45" s="139"/>
      <c r="F45" s="137"/>
      <c r="G45" s="139"/>
      <c r="H45" s="138"/>
      <c r="I45" s="137"/>
      <c r="J45" s="136"/>
      <c r="K45" s="139"/>
      <c r="L45" s="188"/>
      <c r="M45" s="139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</row>
    <row r="46" ht="12.75" customHeight="1">
      <c r="A46" s="137"/>
      <c r="B46" s="137"/>
      <c r="C46" s="137"/>
      <c r="D46" s="139"/>
      <c r="E46" s="137"/>
      <c r="F46" s="137"/>
      <c r="G46" s="137"/>
      <c r="H46" s="138"/>
      <c r="I46" s="139"/>
      <c r="J46" s="136"/>
      <c r="K46" s="137"/>
      <c r="L46" s="138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</row>
    <row r="47" ht="12.75" customHeight="1">
      <c r="A47" s="137"/>
      <c r="B47" s="137"/>
      <c r="C47" s="137"/>
      <c r="D47" s="139"/>
      <c r="E47" s="137"/>
      <c r="F47" s="137"/>
      <c r="G47" s="137"/>
      <c r="H47" s="138"/>
      <c r="I47" s="137"/>
      <c r="J47" s="136"/>
      <c r="K47" s="137"/>
      <c r="L47" s="138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</row>
    <row r="48" ht="12.75" customHeight="1">
      <c r="A48" s="137"/>
      <c r="B48" s="137"/>
      <c r="C48" s="137"/>
      <c r="D48" s="139"/>
      <c r="E48" s="137"/>
      <c r="F48" s="137"/>
      <c r="G48" s="137"/>
      <c r="H48" s="138"/>
      <c r="I48" s="137"/>
      <c r="J48" s="136"/>
      <c r="K48" s="137"/>
      <c r="L48" s="138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</row>
    <row r="49" ht="12.75" customHeight="1">
      <c r="A49" s="137"/>
      <c r="B49" s="137"/>
      <c r="C49" s="137"/>
      <c r="D49" s="139"/>
      <c r="E49" s="137"/>
      <c r="F49" s="137"/>
      <c r="G49" s="137"/>
      <c r="H49" s="138"/>
      <c r="I49" s="137"/>
      <c r="J49" s="136"/>
      <c r="K49" s="137"/>
      <c r="L49" s="138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</row>
    <row r="50" ht="12.75" customHeight="1">
      <c r="A50" s="137"/>
      <c r="B50" s="137"/>
      <c r="C50" s="137"/>
      <c r="D50" s="139"/>
      <c r="E50" s="137"/>
      <c r="F50" s="137"/>
      <c r="G50" s="137"/>
      <c r="H50" s="138"/>
      <c r="I50" s="137"/>
      <c r="J50" s="136"/>
      <c r="K50" s="137"/>
      <c r="L50" s="138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</row>
    <row r="51" ht="12.75" customHeight="1">
      <c r="A51" s="137"/>
      <c r="B51" s="137"/>
      <c r="C51" s="137"/>
      <c r="D51" s="139"/>
      <c r="E51" s="137"/>
      <c r="F51" s="137"/>
      <c r="G51" s="137"/>
      <c r="H51" s="138"/>
      <c r="I51" s="137"/>
      <c r="J51" s="136"/>
      <c r="K51" s="137"/>
      <c r="L51" s="138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</row>
    <row r="52" ht="12.75" customHeight="1">
      <c r="A52" s="137"/>
      <c r="B52" s="137"/>
      <c r="C52" s="137"/>
      <c r="D52" s="139"/>
      <c r="E52" s="137"/>
      <c r="F52" s="137"/>
      <c r="G52" s="137"/>
      <c r="H52" s="138"/>
      <c r="I52" s="137"/>
      <c r="J52" s="136"/>
      <c r="K52" s="137"/>
      <c r="L52" s="138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</row>
    <row r="53" ht="12.75" customHeight="1">
      <c r="A53" s="137"/>
      <c r="B53" s="137"/>
      <c r="C53" s="137"/>
      <c r="D53" s="139"/>
      <c r="E53" s="137"/>
      <c r="F53" s="137"/>
      <c r="G53" s="137"/>
      <c r="H53" s="138"/>
      <c r="I53" s="137"/>
      <c r="J53" s="136"/>
      <c r="K53" s="137"/>
      <c r="L53" s="138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</row>
    <row r="54" ht="12.75" customHeight="1">
      <c r="A54" s="137"/>
      <c r="B54" s="137"/>
      <c r="C54" s="137"/>
      <c r="D54" s="139"/>
      <c r="E54" s="137"/>
      <c r="F54" s="137"/>
      <c r="G54" s="137"/>
      <c r="H54" s="138"/>
      <c r="I54" s="137"/>
      <c r="J54" s="136"/>
      <c r="K54" s="137"/>
      <c r="L54" s="138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</row>
    <row r="55" ht="12.75" customHeight="1">
      <c r="A55" s="137"/>
      <c r="B55" s="137"/>
      <c r="C55" s="137"/>
      <c r="D55" s="139"/>
      <c r="E55" s="137"/>
      <c r="F55" s="137"/>
      <c r="G55" s="137"/>
      <c r="H55" s="138"/>
      <c r="I55" s="137"/>
      <c r="J55" s="136"/>
      <c r="K55" s="137"/>
      <c r="L55" s="138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</row>
    <row r="56" ht="12.75" customHeight="1">
      <c r="A56" s="137"/>
      <c r="B56" s="137"/>
      <c r="C56" s="137"/>
      <c r="D56" s="139"/>
      <c r="E56" s="137"/>
      <c r="F56" s="137"/>
      <c r="G56" s="137"/>
      <c r="H56" s="138"/>
      <c r="I56" s="137"/>
      <c r="J56" s="136"/>
      <c r="K56" s="137"/>
      <c r="L56" s="138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</row>
    <row r="57" ht="12.75" customHeight="1">
      <c r="A57" s="137"/>
      <c r="B57" s="137"/>
      <c r="C57" s="137"/>
      <c r="D57" s="139"/>
      <c r="E57" s="137"/>
      <c r="F57" s="137"/>
      <c r="G57" s="137"/>
      <c r="H57" s="138"/>
      <c r="I57" s="137"/>
      <c r="J57" s="136"/>
      <c r="K57" s="137"/>
      <c r="L57" s="138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</row>
    <row r="58" ht="12.75" customHeight="1">
      <c r="A58" s="137"/>
      <c r="B58" s="137"/>
      <c r="C58" s="137"/>
      <c r="D58" s="139"/>
      <c r="E58" s="137"/>
      <c r="F58" s="137"/>
      <c r="G58" s="137"/>
      <c r="H58" s="138"/>
      <c r="I58" s="137"/>
      <c r="J58" s="136"/>
      <c r="K58" s="137"/>
      <c r="L58" s="138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</row>
    <row r="59" ht="12.75" customHeight="1">
      <c r="A59" s="137"/>
      <c r="B59" s="137"/>
      <c r="C59" s="137"/>
      <c r="D59" s="139"/>
      <c r="E59" s="137"/>
      <c r="F59" s="137"/>
      <c r="G59" s="137"/>
      <c r="H59" s="138"/>
      <c r="I59" s="137"/>
      <c r="J59" s="136"/>
      <c r="K59" s="137"/>
      <c r="L59" s="138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</row>
    <row r="60" ht="12.75" customHeight="1">
      <c r="A60" s="137"/>
      <c r="B60" s="137"/>
      <c r="C60" s="137"/>
      <c r="D60" s="139"/>
      <c r="E60" s="137"/>
      <c r="F60" s="137"/>
      <c r="G60" s="137"/>
      <c r="H60" s="138"/>
      <c r="I60" s="137"/>
      <c r="J60" s="136"/>
      <c r="K60" s="137"/>
      <c r="L60" s="138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</row>
    <row r="61" ht="12.75" customHeight="1">
      <c r="A61" s="137"/>
      <c r="B61" s="137"/>
      <c r="C61" s="137"/>
      <c r="D61" s="139"/>
      <c r="E61" s="137"/>
      <c r="F61" s="137"/>
      <c r="G61" s="137"/>
      <c r="H61" s="138"/>
      <c r="I61" s="137"/>
      <c r="J61" s="136"/>
      <c r="K61" s="137"/>
      <c r="L61" s="138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ht="12.75" customHeight="1">
      <c r="A62" s="137"/>
      <c r="B62" s="137"/>
      <c r="C62" s="137"/>
      <c r="D62" s="139"/>
      <c r="E62" s="137"/>
      <c r="F62" s="137"/>
      <c r="G62" s="137"/>
      <c r="H62" s="138"/>
      <c r="I62" s="137"/>
      <c r="J62" s="136"/>
      <c r="K62" s="137"/>
      <c r="L62" s="138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ht="12.75" customHeight="1">
      <c r="A63" s="137"/>
      <c r="B63" s="137"/>
      <c r="C63" s="137"/>
      <c r="D63" s="139"/>
      <c r="E63" s="137"/>
      <c r="F63" s="137"/>
      <c r="G63" s="137"/>
      <c r="H63" s="138"/>
      <c r="I63" s="137"/>
      <c r="J63" s="136"/>
      <c r="K63" s="137"/>
      <c r="L63" s="138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</row>
    <row r="64" ht="12.75" customHeight="1">
      <c r="A64" s="137"/>
      <c r="B64" s="137"/>
      <c r="C64" s="137"/>
      <c r="D64" s="139"/>
      <c r="E64" s="137"/>
      <c r="F64" s="137"/>
      <c r="G64" s="137"/>
      <c r="H64" s="138"/>
      <c r="I64" s="137"/>
      <c r="J64" s="136"/>
      <c r="K64" s="137"/>
      <c r="L64" s="138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</row>
    <row r="65" ht="12.75" customHeight="1">
      <c r="A65" s="137"/>
      <c r="B65" s="137"/>
      <c r="C65" s="137"/>
      <c r="D65" s="139"/>
      <c r="E65" s="137"/>
      <c r="F65" s="137"/>
      <c r="G65" s="137"/>
      <c r="H65" s="138"/>
      <c r="I65" s="137"/>
      <c r="J65" s="136"/>
      <c r="K65" s="137"/>
      <c r="L65" s="138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</row>
    <row r="66" ht="12.75" customHeight="1">
      <c r="A66" s="137"/>
      <c r="B66" s="137"/>
      <c r="C66" s="137"/>
      <c r="D66" s="139"/>
      <c r="E66" s="137"/>
      <c r="F66" s="137"/>
      <c r="G66" s="137"/>
      <c r="H66" s="138"/>
      <c r="I66" s="137"/>
      <c r="J66" s="136"/>
      <c r="K66" s="137"/>
      <c r="L66" s="138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</row>
    <row r="67" ht="12.75" customHeight="1">
      <c r="A67" s="137"/>
      <c r="B67" s="137"/>
      <c r="C67" s="137"/>
      <c r="D67" s="139"/>
      <c r="E67" s="137"/>
      <c r="F67" s="137"/>
      <c r="G67" s="137"/>
      <c r="H67" s="138"/>
      <c r="I67" s="137"/>
      <c r="J67" s="136"/>
      <c r="K67" s="137"/>
      <c r="L67" s="138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</row>
    <row r="68" ht="12.75" customHeight="1">
      <c r="A68" s="137"/>
      <c r="B68" s="137"/>
      <c r="C68" s="137"/>
      <c r="D68" s="139"/>
      <c r="E68" s="137"/>
      <c r="F68" s="137"/>
      <c r="G68" s="137"/>
      <c r="H68" s="138"/>
      <c r="I68" s="137"/>
      <c r="J68" s="136"/>
      <c r="K68" s="137"/>
      <c r="L68" s="138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</row>
    <row r="69" ht="12.75" customHeight="1">
      <c r="A69" s="137"/>
      <c r="B69" s="137"/>
      <c r="C69" s="137"/>
      <c r="D69" s="139"/>
      <c r="E69" s="137"/>
      <c r="F69" s="137"/>
      <c r="G69" s="137"/>
      <c r="H69" s="138"/>
      <c r="I69" s="137"/>
      <c r="J69" s="136"/>
      <c r="K69" s="137"/>
      <c r="L69" s="138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</row>
    <row r="70" ht="12.75" customHeight="1">
      <c r="A70" s="137"/>
      <c r="B70" s="137"/>
      <c r="C70" s="137"/>
      <c r="D70" s="139"/>
      <c r="E70" s="137"/>
      <c r="F70" s="137"/>
      <c r="G70" s="137"/>
      <c r="H70" s="138"/>
      <c r="I70" s="137"/>
      <c r="J70" s="136"/>
      <c r="K70" s="137"/>
      <c r="L70" s="138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</row>
    <row r="71" ht="12.75" customHeight="1">
      <c r="A71" s="137"/>
      <c r="B71" s="137"/>
      <c r="C71" s="137"/>
      <c r="D71" s="139"/>
      <c r="E71" s="137"/>
      <c r="F71" s="137"/>
      <c r="G71" s="137"/>
      <c r="H71" s="138"/>
      <c r="I71" s="137"/>
      <c r="J71" s="136"/>
      <c r="K71" s="137"/>
      <c r="L71" s="138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</row>
    <row r="72" ht="12.75" customHeight="1">
      <c r="A72" s="137"/>
      <c r="B72" s="137"/>
      <c r="C72" s="137"/>
      <c r="D72" s="139"/>
      <c r="E72" s="137"/>
      <c r="F72" s="137"/>
      <c r="G72" s="137"/>
      <c r="H72" s="138"/>
      <c r="I72" s="137"/>
      <c r="J72" s="136"/>
      <c r="K72" s="137"/>
      <c r="L72" s="138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</row>
    <row r="73" ht="12.75" customHeight="1">
      <c r="A73" s="137"/>
      <c r="B73" s="137"/>
      <c r="C73" s="137"/>
      <c r="D73" s="139"/>
      <c r="E73" s="137"/>
      <c r="F73" s="137"/>
      <c r="G73" s="137"/>
      <c r="H73" s="138"/>
      <c r="I73" s="137"/>
      <c r="J73" s="136"/>
      <c r="K73" s="137"/>
      <c r="L73" s="138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</row>
    <row r="74" ht="12.75" customHeight="1">
      <c r="A74" s="137"/>
      <c r="B74" s="137"/>
      <c r="C74" s="137"/>
      <c r="D74" s="139"/>
      <c r="E74" s="137"/>
      <c r="F74" s="137"/>
      <c r="G74" s="137"/>
      <c r="H74" s="138"/>
      <c r="I74" s="137"/>
      <c r="J74" s="136"/>
      <c r="K74" s="137"/>
      <c r="L74" s="138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</row>
    <row r="75" ht="12.75" customHeight="1">
      <c r="A75" s="137"/>
      <c r="B75" s="137"/>
      <c r="C75" s="137"/>
      <c r="D75" s="139"/>
      <c r="E75" s="137"/>
      <c r="F75" s="137"/>
      <c r="G75" s="137"/>
      <c r="H75" s="138"/>
      <c r="I75" s="137"/>
      <c r="J75" s="136"/>
      <c r="K75" s="137"/>
      <c r="L75" s="138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</row>
    <row r="76" ht="12.75" customHeight="1">
      <c r="A76" s="137"/>
      <c r="B76" s="137"/>
      <c r="C76" s="137"/>
      <c r="D76" s="139"/>
      <c r="E76" s="137"/>
      <c r="F76" s="137"/>
      <c r="G76" s="137"/>
      <c r="H76" s="138"/>
      <c r="I76" s="137"/>
      <c r="J76" s="136"/>
      <c r="K76" s="137"/>
      <c r="L76" s="138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</row>
    <row r="77" ht="12.75" customHeight="1">
      <c r="A77" s="137"/>
      <c r="B77" s="137"/>
      <c r="C77" s="137"/>
      <c r="D77" s="139"/>
      <c r="E77" s="137"/>
      <c r="F77" s="137"/>
      <c r="G77" s="137"/>
      <c r="H77" s="138"/>
      <c r="I77" s="137"/>
      <c r="J77" s="136"/>
      <c r="K77" s="137"/>
      <c r="L77" s="138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</row>
    <row r="78" ht="12.75" customHeight="1">
      <c r="A78" s="137"/>
      <c r="B78" s="137"/>
      <c r="C78" s="137"/>
      <c r="D78" s="139"/>
      <c r="E78" s="137"/>
      <c r="F78" s="137"/>
      <c r="G78" s="137"/>
      <c r="H78" s="138"/>
      <c r="I78" s="137"/>
      <c r="J78" s="136"/>
      <c r="K78" s="137"/>
      <c r="L78" s="138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</row>
    <row r="79" ht="12.75" customHeight="1">
      <c r="A79" s="137"/>
      <c r="B79" s="137"/>
      <c r="C79" s="137"/>
      <c r="D79" s="139"/>
      <c r="E79" s="137"/>
      <c r="F79" s="137"/>
      <c r="G79" s="137"/>
      <c r="H79" s="138"/>
      <c r="I79" s="137"/>
      <c r="J79" s="136"/>
      <c r="K79" s="137"/>
      <c r="L79" s="138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</row>
    <row r="80" ht="12.75" customHeight="1">
      <c r="A80" s="137"/>
      <c r="B80" s="137"/>
      <c r="C80" s="137"/>
      <c r="D80" s="139"/>
      <c r="E80" s="137"/>
      <c r="F80" s="137"/>
      <c r="G80" s="137"/>
      <c r="H80" s="138"/>
      <c r="I80" s="137"/>
      <c r="J80" s="136"/>
      <c r="K80" s="137"/>
      <c r="L80" s="138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</row>
    <row r="81" ht="12.75" customHeight="1">
      <c r="A81" s="137"/>
      <c r="B81" s="137"/>
      <c r="C81" s="137"/>
      <c r="D81" s="139"/>
      <c r="E81" s="137"/>
      <c r="F81" s="137"/>
      <c r="G81" s="137"/>
      <c r="H81" s="138"/>
      <c r="I81" s="137"/>
      <c r="J81" s="136"/>
      <c r="K81" s="137"/>
      <c r="L81" s="138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</row>
    <row r="82" ht="12.75" customHeight="1">
      <c r="A82" s="137"/>
      <c r="B82" s="137"/>
      <c r="C82" s="137"/>
      <c r="D82" s="139"/>
      <c r="E82" s="137"/>
      <c r="F82" s="137"/>
      <c r="G82" s="137"/>
      <c r="H82" s="138"/>
      <c r="I82" s="137"/>
      <c r="J82" s="136"/>
      <c r="K82" s="137"/>
      <c r="L82" s="138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</row>
    <row r="83" ht="12.75" customHeight="1">
      <c r="A83" s="137"/>
      <c r="B83" s="137"/>
      <c r="C83" s="137"/>
      <c r="D83" s="139"/>
      <c r="E83" s="137"/>
      <c r="F83" s="137"/>
      <c r="G83" s="137"/>
      <c r="H83" s="138"/>
      <c r="I83" s="137"/>
      <c r="J83" s="136"/>
      <c r="K83" s="137"/>
      <c r="L83" s="138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</row>
    <row r="84" ht="12.75" customHeight="1">
      <c r="A84" s="137"/>
      <c r="B84" s="137"/>
      <c r="C84" s="137"/>
      <c r="D84" s="139"/>
      <c r="E84" s="137"/>
      <c r="F84" s="137"/>
      <c r="G84" s="137"/>
      <c r="H84" s="138"/>
      <c r="I84" s="137"/>
      <c r="J84" s="136"/>
      <c r="K84" s="137"/>
      <c r="L84" s="138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</row>
    <row r="85" ht="12.75" customHeight="1">
      <c r="A85" s="137"/>
      <c r="B85" s="137"/>
      <c r="C85" s="137"/>
      <c r="D85" s="139"/>
      <c r="E85" s="137"/>
      <c r="F85" s="137"/>
      <c r="G85" s="137"/>
      <c r="H85" s="138"/>
      <c r="I85" s="137"/>
      <c r="J85" s="136"/>
      <c r="K85" s="137"/>
      <c r="L85" s="138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</row>
    <row r="86" ht="12.75" customHeight="1">
      <c r="A86" s="137"/>
      <c r="B86" s="137"/>
      <c r="C86" s="137"/>
      <c r="D86" s="139"/>
      <c r="E86" s="137"/>
      <c r="F86" s="137"/>
      <c r="G86" s="137"/>
      <c r="H86" s="138"/>
      <c r="I86" s="137"/>
      <c r="J86" s="136"/>
      <c r="K86" s="137"/>
      <c r="L86" s="138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</row>
    <row r="87" ht="12.75" customHeight="1">
      <c r="A87" s="137"/>
      <c r="B87" s="137"/>
      <c r="C87" s="137"/>
      <c r="D87" s="139"/>
      <c r="E87" s="137"/>
      <c r="F87" s="137"/>
      <c r="G87" s="137"/>
      <c r="H87" s="138"/>
      <c r="I87" s="137"/>
      <c r="J87" s="136"/>
      <c r="K87" s="137"/>
      <c r="L87" s="138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</row>
    <row r="88" ht="12.75" customHeight="1">
      <c r="A88" s="137"/>
      <c r="B88" s="137"/>
      <c r="C88" s="137"/>
      <c r="D88" s="139"/>
      <c r="E88" s="137"/>
      <c r="F88" s="137"/>
      <c r="G88" s="137"/>
      <c r="H88" s="138"/>
      <c r="I88" s="137"/>
      <c r="J88" s="136"/>
      <c r="K88" s="137"/>
      <c r="L88" s="138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</row>
    <row r="89" ht="12.75" customHeight="1">
      <c r="A89" s="137"/>
      <c r="B89" s="137"/>
      <c r="C89" s="137"/>
      <c r="D89" s="139"/>
      <c r="E89" s="137"/>
      <c r="F89" s="137"/>
      <c r="G89" s="137"/>
      <c r="H89" s="138"/>
      <c r="I89" s="137"/>
      <c r="J89" s="136"/>
      <c r="K89" s="137"/>
      <c r="L89" s="138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</row>
    <row r="90" ht="12.75" customHeight="1">
      <c r="A90" s="137"/>
      <c r="B90" s="137"/>
      <c r="C90" s="137"/>
      <c r="D90" s="139"/>
      <c r="E90" s="137"/>
      <c r="F90" s="137"/>
      <c r="G90" s="137"/>
      <c r="H90" s="138"/>
      <c r="I90" s="137"/>
      <c r="J90" s="136"/>
      <c r="K90" s="137"/>
      <c r="L90" s="138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</row>
    <row r="91" ht="12.75" customHeight="1">
      <c r="A91" s="137"/>
      <c r="B91" s="137"/>
      <c r="C91" s="137"/>
      <c r="D91" s="139"/>
      <c r="E91" s="137"/>
      <c r="F91" s="137"/>
      <c r="G91" s="137"/>
      <c r="H91" s="138"/>
      <c r="I91" s="137"/>
      <c r="J91" s="136"/>
      <c r="K91" s="137"/>
      <c r="L91" s="138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</row>
    <row r="92" ht="12.75" customHeight="1">
      <c r="A92" s="137"/>
      <c r="B92" s="137"/>
      <c r="C92" s="137"/>
      <c r="D92" s="139"/>
      <c r="E92" s="137"/>
      <c r="F92" s="137"/>
      <c r="G92" s="137"/>
      <c r="H92" s="138"/>
      <c r="I92" s="137"/>
      <c r="J92" s="136"/>
      <c r="K92" s="137"/>
      <c r="L92" s="138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</row>
    <row r="93" ht="12.75" customHeight="1">
      <c r="A93" s="137"/>
      <c r="B93" s="137"/>
      <c r="C93" s="137"/>
      <c r="D93" s="139"/>
      <c r="E93" s="137"/>
      <c r="F93" s="137"/>
      <c r="G93" s="137"/>
      <c r="H93" s="138"/>
      <c r="I93" s="137"/>
      <c r="J93" s="136"/>
      <c r="K93" s="137"/>
      <c r="L93" s="138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</row>
    <row r="94" ht="12.75" customHeight="1">
      <c r="A94" s="137"/>
      <c r="B94" s="137"/>
      <c r="C94" s="137"/>
      <c r="D94" s="139"/>
      <c r="E94" s="137"/>
      <c r="F94" s="137"/>
      <c r="G94" s="137"/>
      <c r="H94" s="138"/>
      <c r="I94" s="137"/>
      <c r="J94" s="136"/>
      <c r="K94" s="137"/>
      <c r="L94" s="138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</row>
    <row r="95" ht="12.75" customHeight="1">
      <c r="A95" s="137"/>
      <c r="B95" s="137"/>
      <c r="C95" s="137"/>
      <c r="D95" s="139"/>
      <c r="E95" s="137"/>
      <c r="F95" s="137"/>
      <c r="G95" s="137"/>
      <c r="H95" s="138"/>
      <c r="I95" s="137"/>
      <c r="J95" s="136"/>
      <c r="K95" s="137"/>
      <c r="L95" s="138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</row>
    <row r="96" ht="12.75" customHeight="1">
      <c r="A96" s="137"/>
      <c r="B96" s="137"/>
      <c r="C96" s="137"/>
      <c r="D96" s="139"/>
      <c r="E96" s="137"/>
      <c r="F96" s="137"/>
      <c r="G96" s="137"/>
      <c r="H96" s="138"/>
      <c r="I96" s="137"/>
      <c r="J96" s="136"/>
      <c r="K96" s="137"/>
      <c r="L96" s="138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</row>
    <row r="97" ht="12.75" customHeight="1">
      <c r="A97" s="137"/>
      <c r="B97" s="137"/>
      <c r="C97" s="137"/>
      <c r="D97" s="139"/>
      <c r="E97" s="137"/>
      <c r="F97" s="137"/>
      <c r="G97" s="137"/>
      <c r="H97" s="138"/>
      <c r="I97" s="137"/>
      <c r="J97" s="136"/>
      <c r="K97" s="137"/>
      <c r="L97" s="138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</row>
    <row r="98" ht="12.75" customHeight="1">
      <c r="A98" s="137"/>
      <c r="B98" s="137"/>
      <c r="C98" s="137"/>
      <c r="D98" s="139"/>
      <c r="E98" s="137"/>
      <c r="F98" s="137"/>
      <c r="G98" s="137"/>
      <c r="H98" s="138"/>
      <c r="I98" s="137"/>
      <c r="J98" s="136"/>
      <c r="K98" s="137"/>
      <c r="L98" s="138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</row>
    <row r="99" ht="12.75" customHeight="1">
      <c r="A99" s="137"/>
      <c r="B99" s="137"/>
      <c r="C99" s="137"/>
      <c r="D99" s="139"/>
      <c r="E99" s="137"/>
      <c r="F99" s="137"/>
      <c r="G99" s="137"/>
      <c r="H99" s="138"/>
      <c r="I99" s="137"/>
      <c r="J99" s="136"/>
      <c r="K99" s="137"/>
      <c r="L99" s="138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</row>
    <row r="100" ht="12.75" customHeight="1">
      <c r="A100" s="137"/>
      <c r="B100" s="137"/>
      <c r="C100" s="137"/>
      <c r="D100" s="139"/>
      <c r="E100" s="137"/>
      <c r="F100" s="137"/>
      <c r="G100" s="137"/>
      <c r="H100" s="138"/>
      <c r="I100" s="137"/>
      <c r="J100" s="136"/>
      <c r="K100" s="137"/>
      <c r="L100" s="138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</row>
    <row r="101" ht="12.75" customHeight="1">
      <c r="A101" s="137"/>
      <c r="B101" s="137"/>
      <c r="C101" s="137"/>
      <c r="D101" s="139"/>
      <c r="E101" s="137"/>
      <c r="F101" s="137"/>
      <c r="G101" s="137"/>
      <c r="H101" s="138"/>
      <c r="I101" s="137"/>
      <c r="J101" s="136"/>
      <c r="K101" s="137"/>
      <c r="L101" s="138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</row>
    <row r="102" ht="12.75" customHeight="1">
      <c r="A102" s="137"/>
      <c r="B102" s="137"/>
      <c r="C102" s="137"/>
      <c r="D102" s="139"/>
      <c r="E102" s="137"/>
      <c r="F102" s="137"/>
      <c r="G102" s="137"/>
      <c r="H102" s="138"/>
      <c r="I102" s="137"/>
      <c r="J102" s="136"/>
      <c r="K102" s="137"/>
      <c r="L102" s="138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</row>
    <row r="103" ht="12.75" customHeight="1">
      <c r="A103" s="137"/>
      <c r="B103" s="137"/>
      <c r="C103" s="137"/>
      <c r="D103" s="139"/>
      <c r="E103" s="137"/>
      <c r="F103" s="137"/>
      <c r="G103" s="137"/>
      <c r="H103" s="138"/>
      <c r="I103" s="137"/>
      <c r="J103" s="136"/>
      <c r="K103" s="137"/>
      <c r="L103" s="138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</row>
    <row r="104" ht="12.75" customHeight="1">
      <c r="A104" s="137"/>
      <c r="B104" s="137"/>
      <c r="C104" s="137"/>
      <c r="D104" s="139"/>
      <c r="E104" s="137"/>
      <c r="F104" s="137"/>
      <c r="G104" s="137"/>
      <c r="H104" s="138"/>
      <c r="I104" s="137"/>
      <c r="J104" s="136"/>
      <c r="K104" s="137"/>
      <c r="L104" s="138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</row>
    <row r="105" ht="12.75" customHeight="1">
      <c r="A105" s="137"/>
      <c r="B105" s="137"/>
      <c r="C105" s="137"/>
      <c r="D105" s="139"/>
      <c r="E105" s="137"/>
      <c r="F105" s="137"/>
      <c r="G105" s="137"/>
      <c r="H105" s="138"/>
      <c r="I105" s="137"/>
      <c r="J105" s="136"/>
      <c r="K105" s="137"/>
      <c r="L105" s="138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</row>
    <row r="106" ht="12.75" customHeight="1">
      <c r="A106" s="137"/>
      <c r="B106" s="137"/>
      <c r="C106" s="137"/>
      <c r="D106" s="139"/>
      <c r="E106" s="137"/>
      <c r="F106" s="137"/>
      <c r="G106" s="137"/>
      <c r="H106" s="138"/>
      <c r="I106" s="137"/>
      <c r="J106" s="136"/>
      <c r="K106" s="137"/>
      <c r="L106" s="138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</row>
    <row r="107" ht="12.75" customHeight="1">
      <c r="A107" s="137"/>
      <c r="B107" s="137"/>
      <c r="C107" s="137"/>
      <c r="D107" s="139"/>
      <c r="E107" s="137"/>
      <c r="F107" s="137"/>
      <c r="G107" s="137"/>
      <c r="H107" s="138"/>
      <c r="I107" s="137"/>
      <c r="J107" s="136"/>
      <c r="K107" s="137"/>
      <c r="L107" s="138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</row>
    <row r="108" ht="12.75" customHeight="1">
      <c r="A108" s="137"/>
      <c r="B108" s="137"/>
      <c r="C108" s="137"/>
      <c r="D108" s="139"/>
      <c r="E108" s="137"/>
      <c r="F108" s="137"/>
      <c r="G108" s="137"/>
      <c r="H108" s="138"/>
      <c r="I108" s="137"/>
      <c r="J108" s="136"/>
      <c r="K108" s="137"/>
      <c r="L108" s="138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</row>
    <row r="109" ht="12.75" customHeight="1">
      <c r="A109" s="137"/>
      <c r="B109" s="137"/>
      <c r="C109" s="137"/>
      <c r="D109" s="139"/>
      <c r="E109" s="137"/>
      <c r="F109" s="137"/>
      <c r="G109" s="137"/>
      <c r="H109" s="138"/>
      <c r="I109" s="137"/>
      <c r="J109" s="136"/>
      <c r="K109" s="137"/>
      <c r="L109" s="138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</row>
    <row r="110" ht="12.75" customHeight="1">
      <c r="A110" s="137"/>
      <c r="B110" s="137"/>
      <c r="C110" s="137"/>
      <c r="D110" s="139"/>
      <c r="E110" s="137"/>
      <c r="F110" s="137"/>
      <c r="G110" s="137"/>
      <c r="H110" s="138"/>
      <c r="I110" s="137"/>
      <c r="J110" s="136"/>
      <c r="K110" s="137"/>
      <c r="L110" s="138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</row>
    <row r="111" ht="12.75" customHeight="1">
      <c r="A111" s="137"/>
      <c r="B111" s="137"/>
      <c r="C111" s="137"/>
      <c r="D111" s="139"/>
      <c r="E111" s="137"/>
      <c r="F111" s="137"/>
      <c r="G111" s="137"/>
      <c r="H111" s="138"/>
      <c r="I111" s="137"/>
      <c r="J111" s="136"/>
      <c r="K111" s="137"/>
      <c r="L111" s="138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</row>
    <row r="112" ht="12.75" customHeight="1">
      <c r="A112" s="137"/>
      <c r="B112" s="137"/>
      <c r="C112" s="137"/>
      <c r="D112" s="139"/>
      <c r="E112" s="137"/>
      <c r="F112" s="137"/>
      <c r="G112" s="137"/>
      <c r="H112" s="138"/>
      <c r="I112" s="137"/>
      <c r="J112" s="136"/>
      <c r="K112" s="137"/>
      <c r="L112" s="138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</row>
    <row r="113" ht="12.75" customHeight="1">
      <c r="A113" s="137"/>
      <c r="B113" s="137"/>
      <c r="C113" s="137"/>
      <c r="D113" s="139"/>
      <c r="E113" s="137"/>
      <c r="F113" s="137"/>
      <c r="G113" s="137"/>
      <c r="H113" s="138"/>
      <c r="I113" s="137"/>
      <c r="J113" s="136"/>
      <c r="K113" s="137"/>
      <c r="L113" s="138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</row>
    <row r="114" ht="12.75" customHeight="1">
      <c r="A114" s="137"/>
      <c r="B114" s="137"/>
      <c r="C114" s="137"/>
      <c r="D114" s="139"/>
      <c r="E114" s="137"/>
      <c r="F114" s="137"/>
      <c r="G114" s="137"/>
      <c r="H114" s="138"/>
      <c r="I114" s="137"/>
      <c r="J114" s="136"/>
      <c r="K114" s="137"/>
      <c r="L114" s="138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</row>
    <row r="115" ht="12.75" customHeight="1">
      <c r="A115" s="137"/>
      <c r="B115" s="137"/>
      <c r="C115" s="137"/>
      <c r="D115" s="139"/>
      <c r="E115" s="137"/>
      <c r="F115" s="137"/>
      <c r="G115" s="137"/>
      <c r="H115" s="138"/>
      <c r="I115" s="137"/>
      <c r="J115" s="136"/>
      <c r="K115" s="137"/>
      <c r="L115" s="138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</row>
    <row r="116" ht="12.75" customHeight="1">
      <c r="A116" s="137"/>
      <c r="B116" s="137"/>
      <c r="C116" s="137"/>
      <c r="D116" s="139"/>
      <c r="E116" s="137"/>
      <c r="F116" s="137"/>
      <c r="G116" s="137"/>
      <c r="H116" s="138"/>
      <c r="I116" s="137"/>
      <c r="J116" s="136"/>
      <c r="K116" s="137"/>
      <c r="L116" s="138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</row>
    <row r="117" ht="12.75" customHeight="1">
      <c r="A117" s="137"/>
      <c r="B117" s="137"/>
      <c r="C117" s="137"/>
      <c r="D117" s="139"/>
      <c r="E117" s="137"/>
      <c r="F117" s="137"/>
      <c r="G117" s="137"/>
      <c r="H117" s="138"/>
      <c r="I117" s="137"/>
      <c r="J117" s="136"/>
      <c r="K117" s="137"/>
      <c r="L117" s="138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</row>
    <row r="118" ht="12.75" customHeight="1">
      <c r="A118" s="137"/>
      <c r="B118" s="137"/>
      <c r="C118" s="137"/>
      <c r="D118" s="139"/>
      <c r="E118" s="137"/>
      <c r="F118" s="137"/>
      <c r="G118" s="137"/>
      <c r="H118" s="138"/>
      <c r="I118" s="137"/>
      <c r="J118" s="136"/>
      <c r="K118" s="137"/>
      <c r="L118" s="138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</row>
    <row r="119" ht="12.75" customHeight="1">
      <c r="A119" s="137"/>
      <c r="B119" s="137"/>
      <c r="C119" s="137"/>
      <c r="D119" s="139"/>
      <c r="E119" s="137"/>
      <c r="F119" s="137"/>
      <c r="G119" s="137"/>
      <c r="H119" s="138"/>
      <c r="I119" s="137"/>
      <c r="J119" s="136"/>
      <c r="K119" s="137"/>
      <c r="L119" s="138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</row>
    <row r="120" ht="12.75" customHeight="1">
      <c r="A120" s="137"/>
      <c r="B120" s="137"/>
      <c r="C120" s="137"/>
      <c r="D120" s="139"/>
      <c r="E120" s="137"/>
      <c r="F120" s="137"/>
      <c r="G120" s="137"/>
      <c r="H120" s="138"/>
      <c r="I120" s="137"/>
      <c r="J120" s="136"/>
      <c r="K120" s="137"/>
      <c r="L120" s="138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</row>
    <row r="121" ht="12.75" customHeight="1">
      <c r="A121" s="137"/>
      <c r="B121" s="137"/>
      <c r="C121" s="137"/>
      <c r="D121" s="139"/>
      <c r="E121" s="137"/>
      <c r="F121" s="137"/>
      <c r="G121" s="137"/>
      <c r="H121" s="138"/>
      <c r="I121" s="137"/>
      <c r="J121" s="136"/>
      <c r="K121" s="137"/>
      <c r="L121" s="138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</row>
    <row r="122" ht="12.75" customHeight="1">
      <c r="A122" s="137"/>
      <c r="B122" s="137"/>
      <c r="C122" s="137"/>
      <c r="D122" s="139"/>
      <c r="E122" s="137"/>
      <c r="F122" s="137"/>
      <c r="G122" s="137"/>
      <c r="H122" s="138"/>
      <c r="I122" s="137"/>
      <c r="J122" s="136"/>
      <c r="K122" s="137"/>
      <c r="L122" s="138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</row>
    <row r="123" ht="12.75" customHeight="1">
      <c r="A123" s="137"/>
      <c r="B123" s="137"/>
      <c r="C123" s="137"/>
      <c r="D123" s="139"/>
      <c r="E123" s="137"/>
      <c r="F123" s="137"/>
      <c r="G123" s="137"/>
      <c r="H123" s="138"/>
      <c r="I123" s="137"/>
      <c r="J123" s="136"/>
      <c r="K123" s="137"/>
      <c r="L123" s="138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</row>
    <row r="124" ht="12.75" customHeight="1">
      <c r="A124" s="137"/>
      <c r="B124" s="137"/>
      <c r="C124" s="137"/>
      <c r="D124" s="139"/>
      <c r="E124" s="137"/>
      <c r="F124" s="137"/>
      <c r="G124" s="137"/>
      <c r="H124" s="138"/>
      <c r="I124" s="137"/>
      <c r="J124" s="136"/>
      <c r="K124" s="137"/>
      <c r="L124" s="138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</row>
    <row r="125" ht="12.75" customHeight="1">
      <c r="A125" s="137"/>
      <c r="B125" s="137"/>
      <c r="C125" s="137"/>
      <c r="D125" s="139"/>
      <c r="E125" s="137"/>
      <c r="F125" s="137"/>
      <c r="G125" s="137"/>
      <c r="H125" s="138"/>
      <c r="I125" s="137"/>
      <c r="J125" s="136"/>
      <c r="K125" s="137"/>
      <c r="L125" s="138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</row>
    <row r="126" ht="12.75" customHeight="1">
      <c r="A126" s="137"/>
      <c r="B126" s="137"/>
      <c r="C126" s="137"/>
      <c r="D126" s="139"/>
      <c r="E126" s="137"/>
      <c r="F126" s="137"/>
      <c r="G126" s="137"/>
      <c r="H126" s="138"/>
      <c r="I126" s="137"/>
      <c r="J126" s="136"/>
      <c r="K126" s="137"/>
      <c r="L126" s="138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</row>
    <row r="127" ht="12.75" customHeight="1">
      <c r="A127" s="137"/>
      <c r="B127" s="137"/>
      <c r="C127" s="137"/>
      <c r="D127" s="139"/>
      <c r="E127" s="137"/>
      <c r="F127" s="137"/>
      <c r="G127" s="137"/>
      <c r="H127" s="138"/>
      <c r="I127" s="137"/>
      <c r="J127" s="136"/>
      <c r="K127" s="137"/>
      <c r="L127" s="138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</row>
    <row r="128" ht="12.75" customHeight="1">
      <c r="A128" s="137"/>
      <c r="B128" s="137"/>
      <c r="C128" s="137"/>
      <c r="D128" s="139"/>
      <c r="E128" s="137"/>
      <c r="F128" s="137"/>
      <c r="G128" s="137"/>
      <c r="H128" s="138"/>
      <c r="I128" s="137"/>
      <c r="J128" s="136"/>
      <c r="K128" s="137"/>
      <c r="L128" s="138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</row>
    <row r="129" ht="12.75" customHeight="1">
      <c r="A129" s="137"/>
      <c r="B129" s="137"/>
      <c r="C129" s="137"/>
      <c r="D129" s="139"/>
      <c r="E129" s="137"/>
      <c r="F129" s="137"/>
      <c r="G129" s="137"/>
      <c r="H129" s="138"/>
      <c r="I129" s="137"/>
      <c r="J129" s="136"/>
      <c r="K129" s="137"/>
      <c r="L129" s="138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</row>
    <row r="130" ht="12.75" customHeight="1">
      <c r="A130" s="137"/>
      <c r="B130" s="137"/>
      <c r="C130" s="137"/>
      <c r="D130" s="139"/>
      <c r="E130" s="137"/>
      <c r="F130" s="137"/>
      <c r="G130" s="137"/>
      <c r="H130" s="138"/>
      <c r="I130" s="137"/>
      <c r="J130" s="136"/>
      <c r="K130" s="137"/>
      <c r="L130" s="138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</row>
    <row r="131" ht="12.75" customHeight="1">
      <c r="A131" s="137"/>
      <c r="B131" s="137"/>
      <c r="C131" s="137"/>
      <c r="D131" s="139"/>
      <c r="E131" s="137"/>
      <c r="F131" s="137"/>
      <c r="G131" s="137"/>
      <c r="H131" s="138"/>
      <c r="I131" s="137"/>
      <c r="J131" s="136"/>
      <c r="K131" s="137"/>
      <c r="L131" s="138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</row>
    <row r="132" ht="12.75" customHeight="1">
      <c r="A132" s="137"/>
      <c r="B132" s="137"/>
      <c r="C132" s="137"/>
      <c r="D132" s="139"/>
      <c r="E132" s="137"/>
      <c r="F132" s="137"/>
      <c r="G132" s="137"/>
      <c r="H132" s="138"/>
      <c r="I132" s="137"/>
      <c r="J132" s="136"/>
      <c r="K132" s="137"/>
      <c r="L132" s="138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</row>
    <row r="133" ht="12.75" customHeight="1">
      <c r="A133" s="137"/>
      <c r="B133" s="137"/>
      <c r="C133" s="137"/>
      <c r="D133" s="139"/>
      <c r="E133" s="137"/>
      <c r="F133" s="137"/>
      <c r="G133" s="137"/>
      <c r="H133" s="138"/>
      <c r="I133" s="137"/>
      <c r="J133" s="136"/>
      <c r="K133" s="137"/>
      <c r="L133" s="138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</row>
    <row r="134" ht="12.75" customHeight="1">
      <c r="A134" s="137"/>
      <c r="B134" s="137"/>
      <c r="C134" s="137"/>
      <c r="D134" s="139"/>
      <c r="E134" s="137"/>
      <c r="F134" s="137"/>
      <c r="G134" s="137"/>
      <c r="H134" s="138"/>
      <c r="I134" s="137"/>
      <c r="J134" s="136"/>
      <c r="K134" s="137"/>
      <c r="L134" s="138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</row>
    <row r="135" ht="12.75" customHeight="1">
      <c r="A135" s="137"/>
      <c r="B135" s="137"/>
      <c r="C135" s="137"/>
      <c r="D135" s="139"/>
      <c r="E135" s="137"/>
      <c r="F135" s="137"/>
      <c r="G135" s="137"/>
      <c r="H135" s="138"/>
      <c r="I135" s="137"/>
      <c r="J135" s="136"/>
      <c r="K135" s="137"/>
      <c r="L135" s="138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</row>
    <row r="136" ht="12.75" customHeight="1">
      <c r="A136" s="137"/>
      <c r="B136" s="137"/>
      <c r="C136" s="137"/>
      <c r="D136" s="139"/>
      <c r="E136" s="137"/>
      <c r="F136" s="137"/>
      <c r="G136" s="137"/>
      <c r="H136" s="138"/>
      <c r="I136" s="137"/>
      <c r="J136" s="136"/>
      <c r="K136" s="137"/>
      <c r="L136" s="138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</row>
    <row r="137" ht="12.75" customHeight="1">
      <c r="A137" s="137"/>
      <c r="B137" s="137"/>
      <c r="C137" s="137"/>
      <c r="D137" s="139"/>
      <c r="E137" s="137"/>
      <c r="F137" s="137"/>
      <c r="G137" s="137"/>
      <c r="H137" s="138"/>
      <c r="I137" s="137"/>
      <c r="J137" s="136"/>
      <c r="K137" s="137"/>
      <c r="L137" s="138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</row>
    <row r="138" ht="12.75" customHeight="1">
      <c r="A138" s="137"/>
      <c r="B138" s="137"/>
      <c r="C138" s="137"/>
      <c r="D138" s="139"/>
      <c r="E138" s="137"/>
      <c r="F138" s="137"/>
      <c r="G138" s="137"/>
      <c r="H138" s="138"/>
      <c r="I138" s="137"/>
      <c r="J138" s="136"/>
      <c r="K138" s="137"/>
      <c r="L138" s="138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</row>
    <row r="139" ht="12.75" customHeight="1">
      <c r="A139" s="137"/>
      <c r="B139" s="137"/>
      <c r="C139" s="137"/>
      <c r="D139" s="139"/>
      <c r="E139" s="137"/>
      <c r="F139" s="137"/>
      <c r="G139" s="137"/>
      <c r="H139" s="138"/>
      <c r="I139" s="137"/>
      <c r="J139" s="136"/>
      <c r="K139" s="137"/>
      <c r="L139" s="138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</row>
    <row r="140" ht="12.75" customHeight="1">
      <c r="A140" s="137"/>
      <c r="B140" s="137"/>
      <c r="C140" s="137"/>
      <c r="D140" s="139"/>
      <c r="E140" s="137"/>
      <c r="F140" s="137"/>
      <c r="G140" s="137"/>
      <c r="H140" s="138"/>
      <c r="I140" s="137"/>
      <c r="J140" s="136"/>
      <c r="K140" s="137"/>
      <c r="L140" s="138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</row>
    <row r="141" ht="12.75" customHeight="1">
      <c r="A141" s="137"/>
      <c r="B141" s="137"/>
      <c r="C141" s="137"/>
      <c r="D141" s="139"/>
      <c r="E141" s="137"/>
      <c r="F141" s="137"/>
      <c r="G141" s="137"/>
      <c r="H141" s="138"/>
      <c r="I141" s="137"/>
      <c r="J141" s="136"/>
      <c r="K141" s="137"/>
      <c r="L141" s="138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</row>
    <row r="142" ht="12.75" customHeight="1">
      <c r="A142" s="137"/>
      <c r="B142" s="137"/>
      <c r="C142" s="137"/>
      <c r="D142" s="139"/>
      <c r="E142" s="137"/>
      <c r="F142" s="137"/>
      <c r="G142" s="137"/>
      <c r="H142" s="138"/>
      <c r="I142" s="137"/>
      <c r="J142" s="136"/>
      <c r="K142" s="137"/>
      <c r="L142" s="138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</row>
    <row r="143" ht="12.75" customHeight="1">
      <c r="A143" s="137"/>
      <c r="B143" s="137"/>
      <c r="C143" s="137"/>
      <c r="D143" s="139"/>
      <c r="E143" s="137"/>
      <c r="F143" s="137"/>
      <c r="G143" s="137"/>
      <c r="H143" s="138"/>
      <c r="I143" s="137"/>
      <c r="J143" s="136"/>
      <c r="K143" s="137"/>
      <c r="L143" s="138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</row>
    <row r="144" ht="12.75" customHeight="1">
      <c r="A144" s="137"/>
      <c r="B144" s="137"/>
      <c r="C144" s="137"/>
      <c r="D144" s="139"/>
      <c r="E144" s="137"/>
      <c r="F144" s="137"/>
      <c r="G144" s="137"/>
      <c r="H144" s="138"/>
      <c r="I144" s="137"/>
      <c r="J144" s="136"/>
      <c r="K144" s="137"/>
      <c r="L144" s="138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</row>
    <row r="145" ht="12.75" customHeight="1">
      <c r="A145" s="137"/>
      <c r="B145" s="137"/>
      <c r="C145" s="137"/>
      <c r="D145" s="139"/>
      <c r="E145" s="137"/>
      <c r="F145" s="137"/>
      <c r="G145" s="137"/>
      <c r="H145" s="138"/>
      <c r="I145" s="137"/>
      <c r="J145" s="136"/>
      <c r="K145" s="137"/>
      <c r="L145" s="138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</row>
    <row r="146" ht="12.75" customHeight="1">
      <c r="A146" s="137"/>
      <c r="B146" s="137"/>
      <c r="C146" s="137"/>
      <c r="D146" s="139"/>
      <c r="E146" s="137"/>
      <c r="F146" s="137"/>
      <c r="G146" s="137"/>
      <c r="H146" s="138"/>
      <c r="I146" s="137"/>
      <c r="J146" s="136"/>
      <c r="K146" s="137"/>
      <c r="L146" s="138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</row>
    <row r="147" ht="12.75" customHeight="1">
      <c r="A147" s="137"/>
      <c r="B147" s="137"/>
      <c r="C147" s="137"/>
      <c r="D147" s="139"/>
      <c r="E147" s="137"/>
      <c r="F147" s="137"/>
      <c r="G147" s="137"/>
      <c r="H147" s="138"/>
      <c r="I147" s="137"/>
      <c r="J147" s="136"/>
      <c r="K147" s="137"/>
      <c r="L147" s="138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</row>
    <row r="148" ht="12.75" customHeight="1">
      <c r="A148" s="137"/>
      <c r="B148" s="137"/>
      <c r="C148" s="137"/>
      <c r="D148" s="139"/>
      <c r="E148" s="137"/>
      <c r="F148" s="137"/>
      <c r="G148" s="137"/>
      <c r="H148" s="138"/>
      <c r="I148" s="137"/>
      <c r="J148" s="136"/>
      <c r="K148" s="137"/>
      <c r="L148" s="138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</row>
    <row r="149" ht="12.75" customHeight="1">
      <c r="A149" s="137"/>
      <c r="B149" s="137"/>
      <c r="C149" s="137"/>
      <c r="D149" s="139"/>
      <c r="E149" s="137"/>
      <c r="F149" s="137"/>
      <c r="G149" s="137"/>
      <c r="H149" s="138"/>
      <c r="I149" s="137"/>
      <c r="J149" s="136"/>
      <c r="K149" s="137"/>
      <c r="L149" s="138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</row>
    <row r="150" ht="12.75" customHeight="1">
      <c r="A150" s="137"/>
      <c r="B150" s="137"/>
      <c r="C150" s="137"/>
      <c r="D150" s="139"/>
      <c r="E150" s="137"/>
      <c r="F150" s="137"/>
      <c r="G150" s="137"/>
      <c r="H150" s="138"/>
      <c r="I150" s="137"/>
      <c r="J150" s="136"/>
      <c r="K150" s="137"/>
      <c r="L150" s="138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</row>
    <row r="151" ht="12.75" customHeight="1">
      <c r="A151" s="137"/>
      <c r="B151" s="137"/>
      <c r="C151" s="137"/>
      <c r="D151" s="139"/>
      <c r="E151" s="137"/>
      <c r="F151" s="137"/>
      <c r="G151" s="137"/>
      <c r="H151" s="138"/>
      <c r="I151" s="137"/>
      <c r="J151" s="136"/>
      <c r="K151" s="137"/>
      <c r="L151" s="138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</row>
    <row r="152" ht="12.75" customHeight="1">
      <c r="A152" s="137"/>
      <c r="B152" s="137"/>
      <c r="C152" s="137"/>
      <c r="D152" s="139"/>
      <c r="E152" s="137"/>
      <c r="F152" s="137"/>
      <c r="G152" s="137"/>
      <c r="H152" s="138"/>
      <c r="I152" s="137"/>
      <c r="J152" s="136"/>
      <c r="K152" s="137"/>
      <c r="L152" s="138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</row>
    <row r="153" ht="12.75" customHeight="1">
      <c r="A153" s="137"/>
      <c r="B153" s="137"/>
      <c r="C153" s="137"/>
      <c r="D153" s="139"/>
      <c r="E153" s="137"/>
      <c r="F153" s="137"/>
      <c r="G153" s="137"/>
      <c r="H153" s="138"/>
      <c r="I153" s="137"/>
      <c r="J153" s="136"/>
      <c r="K153" s="137"/>
      <c r="L153" s="138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</row>
    <row r="154" ht="12.75" customHeight="1">
      <c r="A154" s="137"/>
      <c r="B154" s="137"/>
      <c r="C154" s="137"/>
      <c r="D154" s="139"/>
      <c r="E154" s="137"/>
      <c r="F154" s="137"/>
      <c r="G154" s="137"/>
      <c r="H154" s="138"/>
      <c r="I154" s="137"/>
      <c r="J154" s="136"/>
      <c r="K154" s="137"/>
      <c r="L154" s="138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</row>
    <row r="155" ht="12.75" customHeight="1">
      <c r="A155" s="137"/>
      <c r="B155" s="137"/>
      <c r="C155" s="137"/>
      <c r="D155" s="139"/>
      <c r="E155" s="137"/>
      <c r="F155" s="137"/>
      <c r="G155" s="137"/>
      <c r="H155" s="138"/>
      <c r="I155" s="137"/>
      <c r="J155" s="136"/>
      <c r="K155" s="137"/>
      <c r="L155" s="138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</row>
    <row r="156" ht="12.75" customHeight="1">
      <c r="A156" s="137"/>
      <c r="B156" s="137"/>
      <c r="C156" s="137"/>
      <c r="D156" s="139"/>
      <c r="E156" s="137"/>
      <c r="F156" s="137"/>
      <c r="G156" s="137"/>
      <c r="H156" s="138"/>
      <c r="I156" s="137"/>
      <c r="J156" s="136"/>
      <c r="K156" s="137"/>
      <c r="L156" s="138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</row>
    <row r="157" ht="12.75" customHeight="1">
      <c r="A157" s="137"/>
      <c r="B157" s="137"/>
      <c r="C157" s="137"/>
      <c r="D157" s="139"/>
      <c r="E157" s="137"/>
      <c r="F157" s="137"/>
      <c r="G157" s="137"/>
      <c r="H157" s="138"/>
      <c r="I157" s="137"/>
      <c r="J157" s="136"/>
      <c r="K157" s="137"/>
      <c r="L157" s="138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</row>
    <row r="158" ht="12.75" customHeight="1">
      <c r="A158" s="137"/>
      <c r="B158" s="137"/>
      <c r="C158" s="137"/>
      <c r="D158" s="139"/>
      <c r="E158" s="137"/>
      <c r="F158" s="137"/>
      <c r="G158" s="137"/>
      <c r="H158" s="138"/>
      <c r="I158" s="137"/>
      <c r="J158" s="136"/>
      <c r="K158" s="137"/>
      <c r="L158" s="138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</row>
    <row r="159" ht="12.75" customHeight="1">
      <c r="A159" s="137"/>
      <c r="B159" s="137"/>
      <c r="C159" s="137"/>
      <c r="D159" s="139"/>
      <c r="E159" s="137"/>
      <c r="F159" s="137"/>
      <c r="G159" s="137"/>
      <c r="H159" s="138"/>
      <c r="I159" s="137"/>
      <c r="J159" s="136"/>
      <c r="K159" s="137"/>
      <c r="L159" s="138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</row>
    <row r="160" ht="12.75" customHeight="1">
      <c r="A160" s="137"/>
      <c r="B160" s="137"/>
      <c r="C160" s="137"/>
      <c r="D160" s="139"/>
      <c r="E160" s="137"/>
      <c r="F160" s="137"/>
      <c r="G160" s="137"/>
      <c r="H160" s="138"/>
      <c r="I160" s="137"/>
      <c r="J160" s="136"/>
      <c r="K160" s="137"/>
      <c r="L160" s="138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</row>
    <row r="161" ht="12.75" customHeight="1">
      <c r="A161" s="137"/>
      <c r="B161" s="137"/>
      <c r="C161" s="137"/>
      <c r="D161" s="139"/>
      <c r="E161" s="137"/>
      <c r="F161" s="137"/>
      <c r="G161" s="137"/>
      <c r="H161" s="138"/>
      <c r="I161" s="137"/>
      <c r="J161" s="136"/>
      <c r="K161" s="137"/>
      <c r="L161" s="138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</row>
    <row r="162" ht="12.75" customHeight="1">
      <c r="A162" s="137"/>
      <c r="B162" s="137"/>
      <c r="C162" s="137"/>
      <c r="D162" s="139"/>
      <c r="E162" s="137"/>
      <c r="F162" s="137"/>
      <c r="G162" s="137"/>
      <c r="H162" s="138"/>
      <c r="I162" s="137"/>
      <c r="J162" s="136"/>
      <c r="K162" s="137"/>
      <c r="L162" s="138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</row>
    <row r="163" ht="12.75" customHeight="1">
      <c r="A163" s="137"/>
      <c r="B163" s="137"/>
      <c r="C163" s="137"/>
      <c r="D163" s="139"/>
      <c r="E163" s="137"/>
      <c r="F163" s="137"/>
      <c r="G163" s="137"/>
      <c r="H163" s="138"/>
      <c r="I163" s="137"/>
      <c r="J163" s="136"/>
      <c r="K163" s="137"/>
      <c r="L163" s="138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</row>
    <row r="164" ht="12.75" customHeight="1">
      <c r="A164" s="137"/>
      <c r="B164" s="137"/>
      <c r="C164" s="137"/>
      <c r="D164" s="139"/>
      <c r="E164" s="137"/>
      <c r="F164" s="137"/>
      <c r="G164" s="137"/>
      <c r="H164" s="138"/>
      <c r="I164" s="137"/>
      <c r="J164" s="136"/>
      <c r="K164" s="137"/>
      <c r="L164" s="138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</row>
    <row r="165" ht="12.75" customHeight="1">
      <c r="A165" s="137"/>
      <c r="B165" s="137"/>
      <c r="C165" s="137"/>
      <c r="D165" s="139"/>
      <c r="E165" s="137"/>
      <c r="F165" s="137"/>
      <c r="G165" s="137"/>
      <c r="H165" s="138"/>
      <c r="I165" s="137"/>
      <c r="J165" s="136"/>
      <c r="K165" s="137"/>
      <c r="L165" s="138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</row>
    <row r="166" ht="12.75" customHeight="1">
      <c r="A166" s="137"/>
      <c r="B166" s="137"/>
      <c r="C166" s="137"/>
      <c r="D166" s="139"/>
      <c r="E166" s="137"/>
      <c r="F166" s="137"/>
      <c r="G166" s="137"/>
      <c r="H166" s="138"/>
      <c r="I166" s="137"/>
      <c r="J166" s="136"/>
      <c r="K166" s="137"/>
      <c r="L166" s="138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</row>
    <row r="167" ht="12.75" customHeight="1">
      <c r="A167" s="137"/>
      <c r="B167" s="137"/>
      <c r="C167" s="137"/>
      <c r="D167" s="139"/>
      <c r="E167" s="137"/>
      <c r="F167" s="137"/>
      <c r="G167" s="137"/>
      <c r="H167" s="138"/>
      <c r="I167" s="137"/>
      <c r="J167" s="136"/>
      <c r="K167" s="137"/>
      <c r="L167" s="138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</row>
    <row r="168" ht="12.75" customHeight="1">
      <c r="A168" s="137"/>
      <c r="B168" s="137"/>
      <c r="C168" s="137"/>
      <c r="D168" s="139"/>
      <c r="E168" s="137"/>
      <c r="F168" s="137"/>
      <c r="G168" s="137"/>
      <c r="H168" s="138"/>
      <c r="I168" s="137"/>
      <c r="J168" s="136"/>
      <c r="K168" s="137"/>
      <c r="L168" s="138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</row>
    <row r="169" ht="12.75" customHeight="1">
      <c r="A169" s="137"/>
      <c r="B169" s="137"/>
      <c r="C169" s="137"/>
      <c r="D169" s="139"/>
      <c r="E169" s="137"/>
      <c r="F169" s="137"/>
      <c r="G169" s="137"/>
      <c r="H169" s="138"/>
      <c r="I169" s="137"/>
      <c r="J169" s="136"/>
      <c r="K169" s="137"/>
      <c r="L169" s="138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</row>
    <row r="170" ht="12.75" customHeight="1">
      <c r="A170" s="137"/>
      <c r="B170" s="137"/>
      <c r="C170" s="137"/>
      <c r="D170" s="139"/>
      <c r="E170" s="137"/>
      <c r="F170" s="137"/>
      <c r="G170" s="137"/>
      <c r="H170" s="138"/>
      <c r="I170" s="137"/>
      <c r="J170" s="136"/>
      <c r="K170" s="137"/>
      <c r="L170" s="138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</row>
    <row r="171" ht="12.75" customHeight="1">
      <c r="A171" s="137"/>
      <c r="B171" s="137"/>
      <c r="C171" s="137"/>
      <c r="D171" s="139"/>
      <c r="E171" s="137"/>
      <c r="F171" s="137"/>
      <c r="G171" s="137"/>
      <c r="H171" s="138"/>
      <c r="I171" s="137"/>
      <c r="J171" s="136"/>
      <c r="K171" s="137"/>
      <c r="L171" s="138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</row>
    <row r="172" ht="12.75" customHeight="1">
      <c r="A172" s="137"/>
      <c r="B172" s="137"/>
      <c r="C172" s="137"/>
      <c r="D172" s="139"/>
      <c r="E172" s="137"/>
      <c r="F172" s="137"/>
      <c r="G172" s="137"/>
      <c r="H172" s="138"/>
      <c r="I172" s="137"/>
      <c r="J172" s="136"/>
      <c r="K172" s="137"/>
      <c r="L172" s="138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</row>
    <row r="173" ht="12.75" customHeight="1">
      <c r="A173" s="137"/>
      <c r="B173" s="137"/>
      <c r="C173" s="137"/>
      <c r="D173" s="139"/>
      <c r="E173" s="137"/>
      <c r="F173" s="137"/>
      <c r="G173" s="137"/>
      <c r="H173" s="138"/>
      <c r="I173" s="137"/>
      <c r="J173" s="136"/>
      <c r="K173" s="137"/>
      <c r="L173" s="138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</row>
    <row r="174" ht="12.75" customHeight="1">
      <c r="A174" s="137"/>
      <c r="B174" s="137"/>
      <c r="C174" s="137"/>
      <c r="D174" s="139"/>
      <c r="E174" s="137"/>
      <c r="F174" s="137"/>
      <c r="G174" s="137"/>
      <c r="H174" s="138"/>
      <c r="I174" s="137"/>
      <c r="J174" s="136"/>
      <c r="K174" s="137"/>
      <c r="L174" s="138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</row>
    <row r="175" ht="12.75" customHeight="1">
      <c r="A175" s="137"/>
      <c r="B175" s="137"/>
      <c r="C175" s="137"/>
      <c r="D175" s="139"/>
      <c r="E175" s="137"/>
      <c r="F175" s="137"/>
      <c r="G175" s="137"/>
      <c r="H175" s="138"/>
      <c r="I175" s="137"/>
      <c r="J175" s="136"/>
      <c r="K175" s="137"/>
      <c r="L175" s="138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</row>
    <row r="176" ht="12.75" customHeight="1">
      <c r="A176" s="137"/>
      <c r="B176" s="137"/>
      <c r="C176" s="137"/>
      <c r="D176" s="139"/>
      <c r="E176" s="137"/>
      <c r="F176" s="137"/>
      <c r="G176" s="137"/>
      <c r="H176" s="138"/>
      <c r="I176" s="137"/>
      <c r="J176" s="136"/>
      <c r="K176" s="137"/>
      <c r="L176" s="138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</row>
    <row r="177" ht="12.75" customHeight="1">
      <c r="A177" s="137"/>
      <c r="B177" s="137"/>
      <c r="C177" s="137"/>
      <c r="D177" s="139"/>
      <c r="E177" s="137"/>
      <c r="F177" s="137"/>
      <c r="G177" s="137"/>
      <c r="H177" s="138"/>
      <c r="I177" s="137"/>
      <c r="J177" s="136"/>
      <c r="K177" s="137"/>
      <c r="L177" s="138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</row>
    <row r="178" ht="12.75" customHeight="1">
      <c r="A178" s="137"/>
      <c r="B178" s="137"/>
      <c r="C178" s="137"/>
      <c r="D178" s="139"/>
      <c r="E178" s="137"/>
      <c r="F178" s="137"/>
      <c r="G178" s="137"/>
      <c r="H178" s="138"/>
      <c r="I178" s="137"/>
      <c r="J178" s="136"/>
      <c r="K178" s="137"/>
      <c r="L178" s="138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</row>
    <row r="179" ht="12.75" customHeight="1">
      <c r="A179" s="137"/>
      <c r="B179" s="137"/>
      <c r="C179" s="137"/>
      <c r="D179" s="139"/>
      <c r="E179" s="137"/>
      <c r="F179" s="137"/>
      <c r="G179" s="137"/>
      <c r="H179" s="138"/>
      <c r="I179" s="137"/>
      <c r="J179" s="136"/>
      <c r="K179" s="137"/>
      <c r="L179" s="138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</row>
    <row r="180" ht="12.75" customHeight="1">
      <c r="A180" s="137"/>
      <c r="B180" s="137"/>
      <c r="C180" s="137"/>
      <c r="D180" s="139"/>
      <c r="E180" s="137"/>
      <c r="F180" s="137"/>
      <c r="G180" s="137"/>
      <c r="H180" s="138"/>
      <c r="I180" s="137"/>
      <c r="J180" s="136"/>
      <c r="K180" s="137"/>
      <c r="L180" s="138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</row>
    <row r="181" ht="12.75" customHeight="1">
      <c r="A181" s="137"/>
      <c r="B181" s="137"/>
      <c r="C181" s="137"/>
      <c r="D181" s="139"/>
      <c r="E181" s="137"/>
      <c r="F181" s="137"/>
      <c r="G181" s="137"/>
      <c r="H181" s="138"/>
      <c r="I181" s="137"/>
      <c r="J181" s="136"/>
      <c r="K181" s="137"/>
      <c r="L181" s="138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</row>
    <row r="182" ht="12.75" customHeight="1">
      <c r="A182" s="137"/>
      <c r="B182" s="137"/>
      <c r="C182" s="137"/>
      <c r="D182" s="139"/>
      <c r="E182" s="137"/>
      <c r="F182" s="137"/>
      <c r="G182" s="137"/>
      <c r="H182" s="138"/>
      <c r="I182" s="137"/>
      <c r="J182" s="136"/>
      <c r="K182" s="137"/>
      <c r="L182" s="138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</row>
    <row r="183" ht="12.75" customHeight="1">
      <c r="A183" s="137"/>
      <c r="B183" s="137"/>
      <c r="C183" s="137"/>
      <c r="D183" s="139"/>
      <c r="E183" s="137"/>
      <c r="F183" s="137"/>
      <c r="G183" s="137"/>
      <c r="H183" s="138"/>
      <c r="I183" s="137"/>
      <c r="J183" s="136"/>
      <c r="K183" s="137"/>
      <c r="L183" s="138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</row>
    <row r="184" ht="12.75" customHeight="1">
      <c r="A184" s="137"/>
      <c r="B184" s="137"/>
      <c r="C184" s="137"/>
      <c r="D184" s="139"/>
      <c r="E184" s="137"/>
      <c r="F184" s="137"/>
      <c r="G184" s="137"/>
      <c r="H184" s="138"/>
      <c r="I184" s="137"/>
      <c r="J184" s="136"/>
      <c r="K184" s="137"/>
      <c r="L184" s="138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</row>
    <row r="185" ht="12.75" customHeight="1">
      <c r="A185" s="137"/>
      <c r="B185" s="137"/>
      <c r="C185" s="137"/>
      <c r="D185" s="139"/>
      <c r="E185" s="137"/>
      <c r="F185" s="137"/>
      <c r="G185" s="137"/>
      <c r="H185" s="138"/>
      <c r="I185" s="137"/>
      <c r="J185" s="136"/>
      <c r="K185" s="137"/>
      <c r="L185" s="138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</row>
    <row r="186" ht="12.75" customHeight="1">
      <c r="A186" s="137"/>
      <c r="B186" s="137"/>
      <c r="C186" s="137"/>
      <c r="D186" s="139"/>
      <c r="E186" s="137"/>
      <c r="F186" s="137"/>
      <c r="G186" s="137"/>
      <c r="H186" s="138"/>
      <c r="I186" s="137"/>
      <c r="J186" s="136"/>
      <c r="K186" s="137"/>
      <c r="L186" s="138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</row>
    <row r="187" ht="12.75" customHeight="1">
      <c r="A187" s="137"/>
      <c r="B187" s="137"/>
      <c r="C187" s="137"/>
      <c r="D187" s="139"/>
      <c r="E187" s="137"/>
      <c r="F187" s="137"/>
      <c r="G187" s="137"/>
      <c r="H187" s="138"/>
      <c r="I187" s="137"/>
      <c r="J187" s="136"/>
      <c r="K187" s="137"/>
      <c r="L187" s="138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</row>
    <row r="188" ht="12.75" customHeight="1">
      <c r="A188" s="137"/>
      <c r="B188" s="137"/>
      <c r="C188" s="137"/>
      <c r="D188" s="139"/>
      <c r="E188" s="137"/>
      <c r="F188" s="137"/>
      <c r="G188" s="137"/>
      <c r="H188" s="138"/>
      <c r="I188" s="137"/>
      <c r="J188" s="136"/>
      <c r="K188" s="137"/>
      <c r="L188" s="138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</row>
    <row r="189" ht="12.75" customHeight="1">
      <c r="A189" s="137"/>
      <c r="B189" s="137"/>
      <c r="C189" s="137"/>
      <c r="D189" s="139"/>
      <c r="E189" s="137"/>
      <c r="F189" s="137"/>
      <c r="G189" s="137"/>
      <c r="H189" s="138"/>
      <c r="I189" s="137"/>
      <c r="J189" s="136"/>
      <c r="K189" s="137"/>
      <c r="L189" s="138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</row>
    <row r="190" ht="12.75" customHeight="1">
      <c r="A190" s="137"/>
      <c r="B190" s="137"/>
      <c r="C190" s="137"/>
      <c r="D190" s="139"/>
      <c r="E190" s="137"/>
      <c r="F190" s="137"/>
      <c r="G190" s="137"/>
      <c r="H190" s="138"/>
      <c r="I190" s="137"/>
      <c r="J190" s="136"/>
      <c r="K190" s="137"/>
      <c r="L190" s="138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</row>
    <row r="191" ht="12.75" customHeight="1">
      <c r="A191" s="137"/>
      <c r="B191" s="137"/>
      <c r="C191" s="137"/>
      <c r="D191" s="139"/>
      <c r="E191" s="137"/>
      <c r="F191" s="137"/>
      <c r="G191" s="137"/>
      <c r="H191" s="138"/>
      <c r="I191" s="137"/>
      <c r="J191" s="136"/>
      <c r="K191" s="137"/>
      <c r="L191" s="138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</row>
    <row r="192" ht="12.75" customHeight="1">
      <c r="A192" s="137"/>
      <c r="B192" s="137"/>
      <c r="C192" s="137"/>
      <c r="D192" s="139"/>
      <c r="E192" s="137"/>
      <c r="F192" s="137"/>
      <c r="G192" s="137"/>
      <c r="H192" s="138"/>
      <c r="I192" s="137"/>
      <c r="J192" s="136"/>
      <c r="K192" s="137"/>
      <c r="L192" s="138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</row>
    <row r="193" ht="12.75" customHeight="1">
      <c r="A193" s="137"/>
      <c r="B193" s="137"/>
      <c r="C193" s="137"/>
      <c r="D193" s="139"/>
      <c r="E193" s="137"/>
      <c r="F193" s="137"/>
      <c r="G193" s="137"/>
      <c r="H193" s="138"/>
      <c r="I193" s="137"/>
      <c r="J193" s="136"/>
      <c r="K193" s="137"/>
      <c r="L193" s="138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</row>
    <row r="194" ht="12.75" customHeight="1">
      <c r="A194" s="137"/>
      <c r="B194" s="137"/>
      <c r="C194" s="137"/>
      <c r="D194" s="139"/>
      <c r="E194" s="137"/>
      <c r="F194" s="137"/>
      <c r="G194" s="137"/>
      <c r="H194" s="138"/>
      <c r="I194" s="137"/>
      <c r="J194" s="136"/>
      <c r="K194" s="137"/>
      <c r="L194" s="138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</row>
    <row r="195" ht="12.75" customHeight="1">
      <c r="A195" s="137"/>
      <c r="B195" s="137"/>
      <c r="C195" s="137"/>
      <c r="D195" s="139"/>
      <c r="E195" s="137"/>
      <c r="F195" s="137"/>
      <c r="G195" s="137"/>
      <c r="H195" s="138"/>
      <c r="I195" s="137"/>
      <c r="J195" s="136"/>
      <c r="K195" s="137"/>
      <c r="L195" s="138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</row>
    <row r="196" ht="12.75" customHeight="1">
      <c r="A196" s="137"/>
      <c r="B196" s="137"/>
      <c r="C196" s="137"/>
      <c r="D196" s="139"/>
      <c r="E196" s="137"/>
      <c r="F196" s="137"/>
      <c r="G196" s="137"/>
      <c r="H196" s="138"/>
      <c r="I196" s="137"/>
      <c r="J196" s="136"/>
      <c r="K196" s="137"/>
      <c r="L196" s="138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</row>
    <row r="197" ht="12.75" customHeight="1">
      <c r="A197" s="137"/>
      <c r="B197" s="137"/>
      <c r="C197" s="137"/>
      <c r="D197" s="139"/>
      <c r="E197" s="137"/>
      <c r="F197" s="137"/>
      <c r="G197" s="137"/>
      <c r="H197" s="138"/>
      <c r="I197" s="137"/>
      <c r="J197" s="136"/>
      <c r="K197" s="137"/>
      <c r="L197" s="138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</row>
    <row r="198" ht="12.75" customHeight="1">
      <c r="A198" s="137"/>
      <c r="B198" s="137"/>
      <c r="C198" s="137"/>
      <c r="D198" s="139"/>
      <c r="E198" s="137"/>
      <c r="F198" s="137"/>
      <c r="G198" s="137"/>
      <c r="H198" s="138"/>
      <c r="I198" s="137"/>
      <c r="J198" s="136"/>
      <c r="K198" s="137"/>
      <c r="L198" s="138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</row>
    <row r="199" ht="12.75" customHeight="1">
      <c r="A199" s="137"/>
      <c r="B199" s="137"/>
      <c r="C199" s="137"/>
      <c r="D199" s="139"/>
      <c r="E199" s="137"/>
      <c r="F199" s="137"/>
      <c r="G199" s="137"/>
      <c r="H199" s="138"/>
      <c r="I199" s="137"/>
      <c r="J199" s="136"/>
      <c r="K199" s="137"/>
      <c r="L199" s="138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</row>
    <row r="200" ht="12.75" customHeight="1">
      <c r="A200" s="137"/>
      <c r="B200" s="137"/>
      <c r="C200" s="137"/>
      <c r="D200" s="139"/>
      <c r="E200" s="137"/>
      <c r="F200" s="137"/>
      <c r="G200" s="137"/>
      <c r="H200" s="138"/>
      <c r="I200" s="137"/>
      <c r="J200" s="136"/>
      <c r="K200" s="137"/>
      <c r="L200" s="138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</row>
    <row r="201" ht="12.75" customHeight="1">
      <c r="A201" s="137"/>
      <c r="B201" s="137"/>
      <c r="C201" s="137"/>
      <c r="D201" s="139"/>
      <c r="E201" s="137"/>
      <c r="F201" s="137"/>
      <c r="G201" s="137"/>
      <c r="H201" s="138"/>
      <c r="I201" s="137"/>
      <c r="J201" s="136"/>
      <c r="K201" s="137"/>
      <c r="L201" s="138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</row>
    <row r="202" ht="12.75" customHeight="1">
      <c r="A202" s="137"/>
      <c r="B202" s="137"/>
      <c r="C202" s="137"/>
      <c r="D202" s="139"/>
      <c r="E202" s="137"/>
      <c r="F202" s="137"/>
      <c r="G202" s="137"/>
      <c r="H202" s="138"/>
      <c r="I202" s="137"/>
      <c r="J202" s="136"/>
      <c r="K202" s="137"/>
      <c r="L202" s="138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</row>
    <row r="203" ht="12.75" customHeight="1">
      <c r="A203" s="137"/>
      <c r="B203" s="137"/>
      <c r="C203" s="137"/>
      <c r="D203" s="139"/>
      <c r="E203" s="137"/>
      <c r="F203" s="137"/>
      <c r="G203" s="137"/>
      <c r="H203" s="138"/>
      <c r="I203" s="137"/>
      <c r="J203" s="136"/>
      <c r="K203" s="137"/>
      <c r="L203" s="138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</row>
    <row r="204" ht="12.75" customHeight="1">
      <c r="A204" s="137"/>
      <c r="B204" s="137"/>
      <c r="C204" s="137"/>
      <c r="D204" s="139"/>
      <c r="E204" s="137"/>
      <c r="F204" s="137"/>
      <c r="G204" s="137"/>
      <c r="H204" s="138"/>
      <c r="I204" s="137"/>
      <c r="J204" s="136"/>
      <c r="K204" s="137"/>
      <c r="L204" s="138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</row>
    <row r="205" ht="12.75" customHeight="1">
      <c r="A205" s="137"/>
      <c r="B205" s="137"/>
      <c r="C205" s="137"/>
      <c r="D205" s="139"/>
      <c r="E205" s="137"/>
      <c r="F205" s="137"/>
      <c r="G205" s="137"/>
      <c r="H205" s="138"/>
      <c r="I205" s="137"/>
      <c r="J205" s="136"/>
      <c r="K205" s="137"/>
      <c r="L205" s="138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</row>
    <row r="206" ht="12.75" customHeight="1">
      <c r="A206" s="137"/>
      <c r="B206" s="137"/>
      <c r="C206" s="137"/>
      <c r="D206" s="139"/>
      <c r="E206" s="137"/>
      <c r="F206" s="137"/>
      <c r="G206" s="137"/>
      <c r="H206" s="138"/>
      <c r="I206" s="137"/>
      <c r="J206" s="136"/>
      <c r="K206" s="137"/>
      <c r="L206" s="138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</row>
    <row r="207" ht="12.75" customHeight="1">
      <c r="A207" s="137"/>
      <c r="B207" s="137"/>
      <c r="C207" s="137"/>
      <c r="D207" s="139"/>
      <c r="E207" s="137"/>
      <c r="F207" s="137"/>
      <c r="G207" s="137"/>
      <c r="H207" s="138"/>
      <c r="I207" s="137"/>
      <c r="J207" s="136"/>
      <c r="K207" s="137"/>
      <c r="L207" s="138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</row>
    <row r="208" ht="12.75" customHeight="1">
      <c r="A208" s="137"/>
      <c r="B208" s="137"/>
      <c r="C208" s="137"/>
      <c r="D208" s="139"/>
      <c r="E208" s="137"/>
      <c r="F208" s="137"/>
      <c r="G208" s="137"/>
      <c r="H208" s="138"/>
      <c r="I208" s="137"/>
      <c r="J208" s="136"/>
      <c r="K208" s="137"/>
      <c r="L208" s="138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</row>
    <row r="209" ht="12.75" customHeight="1">
      <c r="A209" s="137"/>
      <c r="B209" s="137"/>
      <c r="C209" s="137"/>
      <c r="D209" s="139"/>
      <c r="E209" s="137"/>
      <c r="F209" s="137"/>
      <c r="G209" s="137"/>
      <c r="H209" s="138"/>
      <c r="I209" s="137"/>
      <c r="J209" s="136"/>
      <c r="K209" s="137"/>
      <c r="L209" s="138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</row>
    <row r="210" ht="12.75" customHeight="1">
      <c r="A210" s="137"/>
      <c r="B210" s="137"/>
      <c r="C210" s="137"/>
      <c r="D210" s="139"/>
      <c r="E210" s="137"/>
      <c r="F210" s="137"/>
      <c r="G210" s="137"/>
      <c r="H210" s="138"/>
      <c r="I210" s="137"/>
      <c r="J210" s="136"/>
      <c r="K210" s="137"/>
      <c r="L210" s="138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</row>
    <row r="211" ht="12.75" customHeight="1">
      <c r="A211" s="137"/>
      <c r="B211" s="137"/>
      <c r="C211" s="137"/>
      <c r="D211" s="139"/>
      <c r="E211" s="137"/>
      <c r="F211" s="137"/>
      <c r="G211" s="137"/>
      <c r="H211" s="138"/>
      <c r="I211" s="137"/>
      <c r="J211" s="136"/>
      <c r="K211" s="137"/>
      <c r="L211" s="138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</row>
    <row r="212" ht="12.75" customHeight="1">
      <c r="A212" s="137"/>
      <c r="B212" s="137"/>
      <c r="C212" s="137"/>
      <c r="D212" s="139"/>
      <c r="E212" s="137"/>
      <c r="F212" s="137"/>
      <c r="G212" s="137"/>
      <c r="H212" s="138"/>
      <c r="I212" s="137"/>
      <c r="J212" s="136"/>
      <c r="K212" s="137"/>
      <c r="L212" s="138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</row>
    <row r="213" ht="12.75" customHeight="1">
      <c r="A213" s="137"/>
      <c r="B213" s="137"/>
      <c r="C213" s="137"/>
      <c r="D213" s="139"/>
      <c r="E213" s="137"/>
      <c r="F213" s="137"/>
      <c r="G213" s="137"/>
      <c r="H213" s="138"/>
      <c r="I213" s="137"/>
      <c r="J213" s="136"/>
      <c r="K213" s="137"/>
      <c r="L213" s="138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</row>
    <row r="214" ht="12.75" customHeight="1">
      <c r="A214" s="137"/>
      <c r="B214" s="137"/>
      <c r="C214" s="137"/>
      <c r="D214" s="139"/>
      <c r="E214" s="137"/>
      <c r="F214" s="137"/>
      <c r="G214" s="137"/>
      <c r="H214" s="138"/>
      <c r="I214" s="137"/>
      <c r="J214" s="136"/>
      <c r="K214" s="137"/>
      <c r="L214" s="138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</row>
    <row r="215" ht="12.75" customHeight="1">
      <c r="A215" s="137"/>
      <c r="B215" s="137"/>
      <c r="C215" s="137"/>
      <c r="D215" s="139"/>
      <c r="E215" s="137"/>
      <c r="F215" s="137"/>
      <c r="G215" s="137"/>
      <c r="H215" s="138"/>
      <c r="I215" s="137"/>
      <c r="J215" s="136"/>
      <c r="K215" s="137"/>
      <c r="L215" s="138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</row>
    <row r="216" ht="12.75" customHeight="1">
      <c r="A216" s="137"/>
      <c r="B216" s="137"/>
      <c r="C216" s="137"/>
      <c r="D216" s="139"/>
      <c r="E216" s="137"/>
      <c r="F216" s="137"/>
      <c r="G216" s="137"/>
      <c r="H216" s="138"/>
      <c r="I216" s="137"/>
      <c r="J216" s="136"/>
      <c r="K216" s="137"/>
      <c r="L216" s="138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</row>
    <row r="217" ht="12.75" customHeight="1">
      <c r="A217" s="137"/>
      <c r="B217" s="137"/>
      <c r="C217" s="137"/>
      <c r="D217" s="139"/>
      <c r="E217" s="137"/>
      <c r="F217" s="137"/>
      <c r="G217" s="137"/>
      <c r="H217" s="138"/>
      <c r="I217" s="137"/>
      <c r="J217" s="136"/>
      <c r="K217" s="137"/>
      <c r="L217" s="138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</row>
    <row r="218" ht="12.75" customHeight="1">
      <c r="A218" s="137"/>
      <c r="B218" s="137"/>
      <c r="C218" s="137"/>
      <c r="D218" s="139"/>
      <c r="E218" s="137"/>
      <c r="F218" s="137"/>
      <c r="G218" s="137"/>
      <c r="H218" s="138"/>
      <c r="I218" s="137"/>
      <c r="J218" s="136"/>
      <c r="K218" s="137"/>
      <c r="L218" s="138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</row>
    <row r="219" ht="12.75" customHeight="1">
      <c r="A219" s="137"/>
      <c r="B219" s="137"/>
      <c r="C219" s="137"/>
      <c r="D219" s="139"/>
      <c r="E219" s="137"/>
      <c r="F219" s="137"/>
      <c r="G219" s="137"/>
      <c r="H219" s="138"/>
      <c r="I219" s="137"/>
      <c r="J219" s="136"/>
      <c r="K219" s="137"/>
      <c r="L219" s="138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</row>
    <row r="220" ht="12.75" customHeight="1">
      <c r="A220" s="137"/>
      <c r="B220" s="137"/>
      <c r="C220" s="137"/>
      <c r="D220" s="139"/>
      <c r="E220" s="137"/>
      <c r="F220" s="137"/>
      <c r="G220" s="137"/>
      <c r="H220" s="138"/>
      <c r="I220" s="137"/>
      <c r="J220" s="136"/>
      <c r="K220" s="137"/>
      <c r="L220" s="138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</row>
    <row r="221" ht="12.75" customHeight="1">
      <c r="A221" s="137"/>
      <c r="B221" s="137"/>
      <c r="C221" s="137"/>
      <c r="D221" s="139"/>
      <c r="E221" s="137"/>
      <c r="F221" s="137"/>
      <c r="G221" s="137"/>
      <c r="H221" s="138"/>
      <c r="I221" s="137"/>
      <c r="J221" s="136"/>
      <c r="K221" s="137"/>
      <c r="L221" s="138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</row>
    <row r="222" ht="12.75" customHeight="1">
      <c r="A222" s="137"/>
      <c r="B222" s="137"/>
      <c r="C222" s="137"/>
      <c r="D222" s="139"/>
      <c r="E222" s="137"/>
      <c r="F222" s="137"/>
      <c r="G222" s="137"/>
      <c r="H222" s="138"/>
      <c r="I222" s="137"/>
      <c r="J222" s="136"/>
      <c r="K222" s="137"/>
      <c r="L222" s="138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</row>
    <row r="223" ht="12.75" customHeight="1">
      <c r="A223" s="137"/>
      <c r="B223" s="137"/>
      <c r="C223" s="137"/>
      <c r="D223" s="139"/>
      <c r="E223" s="137"/>
      <c r="F223" s="137"/>
      <c r="G223" s="137"/>
      <c r="H223" s="138"/>
      <c r="I223" s="137"/>
      <c r="J223" s="136"/>
      <c r="K223" s="137"/>
      <c r="L223" s="138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</row>
    <row r="224" ht="12.75" customHeight="1">
      <c r="A224" s="137"/>
      <c r="B224" s="137"/>
      <c r="C224" s="137"/>
      <c r="D224" s="139"/>
      <c r="E224" s="137"/>
      <c r="F224" s="137"/>
      <c r="G224" s="137"/>
      <c r="H224" s="138"/>
      <c r="I224" s="137"/>
      <c r="J224" s="136"/>
      <c r="K224" s="137"/>
      <c r="L224" s="138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</row>
    <row r="225" ht="12.75" customHeight="1">
      <c r="A225" s="137"/>
      <c r="B225" s="137"/>
      <c r="C225" s="137"/>
      <c r="D225" s="139"/>
      <c r="E225" s="137"/>
      <c r="F225" s="137"/>
      <c r="G225" s="137"/>
      <c r="H225" s="138"/>
      <c r="I225" s="137"/>
      <c r="J225" s="136"/>
      <c r="K225" s="137"/>
      <c r="L225" s="138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</row>
    <row r="226" ht="12.75" customHeight="1">
      <c r="A226" s="137"/>
      <c r="B226" s="137"/>
      <c r="C226" s="137"/>
      <c r="D226" s="139"/>
      <c r="E226" s="137"/>
      <c r="F226" s="137"/>
      <c r="G226" s="137"/>
      <c r="H226" s="138"/>
      <c r="I226" s="137"/>
      <c r="J226" s="136"/>
      <c r="K226" s="137"/>
      <c r="L226" s="138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</row>
    <row r="227" ht="12.75" customHeight="1">
      <c r="A227" s="137"/>
      <c r="B227" s="137"/>
      <c r="C227" s="137"/>
      <c r="D227" s="139"/>
      <c r="E227" s="137"/>
      <c r="F227" s="137"/>
      <c r="G227" s="137"/>
      <c r="H227" s="138"/>
      <c r="I227" s="137"/>
      <c r="J227" s="136"/>
      <c r="K227" s="137"/>
      <c r="L227" s="138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</row>
    <row r="228" ht="12.75" customHeight="1">
      <c r="A228" s="137"/>
      <c r="B228" s="137"/>
      <c r="C228" s="137"/>
      <c r="D228" s="139"/>
      <c r="E228" s="137"/>
      <c r="F228" s="137"/>
      <c r="G228" s="137"/>
      <c r="H228" s="138"/>
      <c r="I228" s="137"/>
      <c r="J228" s="136"/>
      <c r="K228" s="137"/>
      <c r="L228" s="138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</row>
    <row r="229" ht="12.75" customHeight="1">
      <c r="A229" s="137"/>
      <c r="B229" s="137"/>
      <c r="C229" s="137"/>
      <c r="D229" s="139"/>
      <c r="E229" s="137"/>
      <c r="F229" s="137"/>
      <c r="G229" s="137"/>
      <c r="H229" s="138"/>
      <c r="I229" s="137"/>
      <c r="J229" s="136"/>
      <c r="K229" s="137"/>
      <c r="L229" s="138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</row>
    <row r="230" ht="12.75" customHeight="1">
      <c r="A230" s="137"/>
      <c r="B230" s="137"/>
      <c r="C230" s="137"/>
      <c r="D230" s="139"/>
      <c r="E230" s="137"/>
      <c r="F230" s="137"/>
      <c r="G230" s="137"/>
      <c r="H230" s="138"/>
      <c r="I230" s="137"/>
      <c r="J230" s="136"/>
      <c r="K230" s="137"/>
      <c r="L230" s="138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</row>
    <row r="231" ht="12.75" customHeight="1">
      <c r="A231" s="137"/>
      <c r="B231" s="137"/>
      <c r="C231" s="137"/>
      <c r="D231" s="139"/>
      <c r="E231" s="137"/>
      <c r="F231" s="137"/>
      <c r="G231" s="137"/>
      <c r="H231" s="138"/>
      <c r="I231" s="137"/>
      <c r="J231" s="136"/>
      <c r="K231" s="137"/>
      <c r="L231" s="138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</row>
    <row r="232" ht="12.75" customHeight="1">
      <c r="A232" s="137"/>
      <c r="B232" s="137"/>
      <c r="C232" s="137"/>
      <c r="D232" s="139"/>
      <c r="E232" s="137"/>
      <c r="F232" s="137"/>
      <c r="G232" s="137"/>
      <c r="H232" s="138"/>
      <c r="I232" s="137"/>
      <c r="J232" s="136"/>
      <c r="K232" s="137"/>
      <c r="L232" s="138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</row>
    <row r="233" ht="12.75" customHeight="1">
      <c r="A233" s="137"/>
      <c r="B233" s="137"/>
      <c r="C233" s="137"/>
      <c r="D233" s="139"/>
      <c r="E233" s="137"/>
      <c r="F233" s="137"/>
      <c r="G233" s="137"/>
      <c r="H233" s="138"/>
      <c r="I233" s="137"/>
      <c r="J233" s="136"/>
      <c r="K233" s="137"/>
      <c r="L233" s="138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</row>
    <row r="234" ht="12.75" customHeight="1">
      <c r="A234" s="137"/>
      <c r="B234" s="137"/>
      <c r="C234" s="137"/>
      <c r="D234" s="139"/>
      <c r="E234" s="137"/>
      <c r="F234" s="137"/>
      <c r="G234" s="137"/>
      <c r="H234" s="138"/>
      <c r="I234" s="137"/>
      <c r="J234" s="136"/>
      <c r="K234" s="137"/>
      <c r="L234" s="138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</row>
    <row r="235" ht="12.75" customHeight="1">
      <c r="A235" s="137"/>
      <c r="B235" s="137"/>
      <c r="C235" s="137"/>
      <c r="D235" s="139"/>
      <c r="E235" s="137"/>
      <c r="F235" s="137"/>
      <c r="G235" s="137"/>
      <c r="H235" s="138"/>
      <c r="I235" s="137"/>
      <c r="J235" s="136"/>
      <c r="K235" s="137"/>
      <c r="L235" s="138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</row>
    <row r="236" ht="12.75" customHeight="1">
      <c r="A236" s="137"/>
      <c r="B236" s="137"/>
      <c r="C236" s="137"/>
      <c r="D236" s="139"/>
      <c r="E236" s="137"/>
      <c r="F236" s="137"/>
      <c r="G236" s="137"/>
      <c r="H236" s="138"/>
      <c r="I236" s="137"/>
      <c r="J236" s="136"/>
      <c r="K236" s="137"/>
      <c r="L236" s="138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</row>
    <row r="237" ht="12.75" customHeight="1">
      <c r="A237" s="137"/>
      <c r="B237" s="137"/>
      <c r="C237" s="137"/>
      <c r="D237" s="139"/>
      <c r="E237" s="137"/>
      <c r="F237" s="137"/>
      <c r="G237" s="137"/>
      <c r="H237" s="138"/>
      <c r="I237" s="137"/>
      <c r="J237" s="136"/>
      <c r="K237" s="137"/>
      <c r="L237" s="138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</row>
    <row r="238" ht="12.75" customHeight="1">
      <c r="A238" s="137"/>
      <c r="B238" s="137"/>
      <c r="C238" s="137"/>
      <c r="D238" s="139"/>
      <c r="E238" s="137"/>
      <c r="F238" s="137"/>
      <c r="G238" s="137"/>
      <c r="H238" s="138"/>
      <c r="I238" s="137"/>
      <c r="J238" s="136"/>
      <c r="K238" s="137"/>
      <c r="L238" s="138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</row>
    <row r="239" ht="12.75" customHeight="1">
      <c r="A239" s="137"/>
      <c r="B239" s="137"/>
      <c r="C239" s="137"/>
      <c r="D239" s="139"/>
      <c r="E239" s="137"/>
      <c r="F239" s="137"/>
      <c r="G239" s="137"/>
      <c r="H239" s="138"/>
      <c r="I239" s="137"/>
      <c r="J239" s="136"/>
      <c r="K239" s="137"/>
      <c r="L239" s="138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</row>
    <row r="240" ht="12.75" customHeight="1">
      <c r="A240" s="137"/>
      <c r="B240" s="137"/>
      <c r="C240" s="137"/>
      <c r="D240" s="139"/>
      <c r="E240" s="137"/>
      <c r="F240" s="137"/>
      <c r="G240" s="137"/>
      <c r="H240" s="138"/>
      <c r="I240" s="137"/>
      <c r="J240" s="136"/>
      <c r="K240" s="137"/>
      <c r="L240" s="138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</row>
    <row r="241" ht="12.75" customHeight="1">
      <c r="A241" s="137"/>
      <c r="B241" s="137"/>
      <c r="C241" s="137"/>
      <c r="D241" s="139"/>
      <c r="E241" s="137"/>
      <c r="F241" s="137"/>
      <c r="G241" s="137"/>
      <c r="H241" s="138"/>
      <c r="I241" s="137"/>
      <c r="J241" s="136"/>
      <c r="K241" s="137"/>
      <c r="L241" s="138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</row>
    <row r="242" ht="12.75" customHeight="1">
      <c r="A242" s="137"/>
      <c r="B242" s="137"/>
      <c r="C242" s="137"/>
      <c r="D242" s="139"/>
      <c r="E242" s="137"/>
      <c r="F242" s="137"/>
      <c r="G242" s="137"/>
      <c r="H242" s="138"/>
      <c r="I242" s="137"/>
      <c r="J242" s="136"/>
      <c r="K242" s="137"/>
      <c r="L242" s="138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</row>
    <row r="243" ht="12.75" customHeight="1">
      <c r="A243" s="137"/>
      <c r="B243" s="137"/>
      <c r="C243" s="137"/>
      <c r="D243" s="139"/>
      <c r="E243" s="137"/>
      <c r="F243" s="137"/>
      <c r="G243" s="137"/>
      <c r="H243" s="138"/>
      <c r="I243" s="137"/>
      <c r="J243" s="136"/>
      <c r="K243" s="137"/>
      <c r="L243" s="138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</row>
    <row r="244" ht="12.75" customHeight="1">
      <c r="A244" s="137"/>
      <c r="B244" s="137"/>
      <c r="C244" s="137"/>
      <c r="D244" s="139"/>
      <c r="E244" s="137"/>
      <c r="F244" s="137"/>
      <c r="G244" s="137"/>
      <c r="H244" s="138"/>
      <c r="I244" s="137"/>
      <c r="J244" s="136"/>
      <c r="K244" s="137"/>
      <c r="L244" s="138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</row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</sheetData>
  <mergeCells count="10">
    <mergeCell ref="B12:B13"/>
    <mergeCell ref="G12:I12"/>
    <mergeCell ref="K12:M12"/>
    <mergeCell ref="A1:I1"/>
    <mergeCell ref="A3:M3"/>
    <mergeCell ref="A4:M4"/>
    <mergeCell ref="A6:M6"/>
    <mergeCell ref="A7:M7"/>
    <mergeCell ref="A8:M8"/>
    <mergeCell ref="A9:M9"/>
  </mergeCells>
  <printOptions/>
  <pageMargins bottom="0.75" footer="0.0" header="0.0" left="0.25" right="0.25" top="0.75"/>
  <pageSetup scale="75" orientation="landscape"/>
  <drawing r:id="rId2"/>
  <legacyDrawing r:id="rId3"/>
</worksheet>
</file>